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ICL\"/>
    </mc:Choice>
  </mc:AlternateContent>
  <bookViews>
    <workbookView xWindow="-120" yWindow="-120" windowWidth="29040" windowHeight="158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B16" i="4"/>
  <c r="G40" i="4"/>
  <c r="G42" i="4"/>
  <c r="G44" i="4"/>
  <c r="G46" i="4"/>
  <c r="G48" i="4"/>
  <c r="G50" i="4"/>
  <c r="G38" i="4"/>
  <c r="D40" i="4"/>
  <c r="D42" i="4"/>
  <c r="D44" i="4"/>
  <c r="D46" i="4"/>
  <c r="D48" i="4"/>
  <c r="D50" i="4"/>
  <c r="D38" i="4"/>
  <c r="G8" i="8"/>
  <c r="G10" i="8"/>
  <c r="G12" i="8"/>
  <c r="G14" i="8"/>
  <c r="G6" i="8"/>
  <c r="D8" i="8"/>
  <c r="D10" i="8"/>
  <c r="D12" i="8"/>
  <c r="D14" i="8"/>
  <c r="D6" i="8"/>
  <c r="C16" i="8"/>
  <c r="E16" i="8"/>
  <c r="F16" i="8"/>
  <c r="B16" i="8"/>
  <c r="C77" i="6"/>
  <c r="D77" i="6"/>
  <c r="E77" i="6"/>
  <c r="F77" i="6"/>
  <c r="G77" i="6"/>
  <c r="B77" i="6"/>
  <c r="B31" i="6"/>
  <c r="B29" i="6"/>
  <c r="B26" i="6"/>
  <c r="B24" i="6"/>
  <c r="G16" i="8" l="1"/>
  <c r="D16" i="8"/>
  <c r="E42" i="5" l="1"/>
  <c r="F42" i="5"/>
  <c r="C16" i="5"/>
  <c r="C42" i="5" s="1"/>
  <c r="D16" i="5"/>
  <c r="D42" i="5" s="1"/>
  <c r="E16" i="5"/>
  <c r="F16" i="5"/>
  <c r="G16" i="5"/>
  <c r="G42" i="5" s="1"/>
  <c r="B16" i="5"/>
  <c r="B42" i="5" s="1"/>
  <c r="G40" i="5"/>
  <c r="G39" i="5"/>
  <c r="G38" i="5"/>
  <c r="G37" i="5"/>
  <c r="G34" i="5"/>
  <c r="G33" i="5"/>
  <c r="G32" i="5"/>
  <c r="G31" i="5"/>
  <c r="G30" i="5"/>
  <c r="G29" i="5"/>
  <c r="G28" i="5"/>
  <c r="G27" i="5"/>
  <c r="G26" i="5"/>
  <c r="G23" i="5"/>
  <c r="G22" i="5"/>
  <c r="G21" i="5"/>
  <c r="G19" i="5"/>
  <c r="G18" i="5"/>
  <c r="G17" i="5"/>
  <c r="G8" i="5"/>
  <c r="G9" i="5"/>
  <c r="G10" i="5"/>
  <c r="G11" i="5"/>
  <c r="G12" i="5"/>
  <c r="G13" i="5"/>
  <c r="G14" i="5"/>
  <c r="D40" i="5"/>
  <c r="D39" i="5"/>
  <c r="D38" i="5"/>
  <c r="D37" i="5"/>
  <c r="D34" i="5"/>
  <c r="D33" i="5"/>
  <c r="D32" i="5"/>
  <c r="D31" i="5"/>
  <c r="D30" i="5"/>
  <c r="D29" i="5"/>
  <c r="D28" i="5"/>
  <c r="D27" i="5"/>
  <c r="D26" i="5"/>
  <c r="D23" i="5"/>
  <c r="D22" i="5"/>
  <c r="D21" i="5"/>
  <c r="D19" i="5"/>
  <c r="D18" i="5"/>
  <c r="D17" i="5"/>
  <c r="D8" i="5"/>
  <c r="D9" i="5"/>
  <c r="D10" i="5"/>
  <c r="D11" i="5"/>
  <c r="D12" i="5"/>
  <c r="D13" i="5"/>
  <c r="D14" i="5"/>
  <c r="G7" i="5"/>
  <c r="D7" i="5"/>
  <c r="D6" i="5" s="1"/>
  <c r="C6" i="5"/>
  <c r="E6" i="5"/>
  <c r="F6" i="5"/>
  <c r="B6" i="5"/>
  <c r="C52" i="4"/>
  <c r="D52" i="4"/>
  <c r="E52" i="4"/>
  <c r="F52" i="4"/>
  <c r="G52" i="4"/>
  <c r="B52" i="4"/>
  <c r="G6" i="5" l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7" i="4"/>
  <c r="G7" i="4" l="1"/>
  <c r="C69" i="6"/>
  <c r="D69" i="6"/>
  <c r="E69" i="6"/>
  <c r="F69" i="6"/>
  <c r="G69" i="6"/>
  <c r="B69" i="6"/>
  <c r="C65" i="6"/>
  <c r="D65" i="6"/>
  <c r="E65" i="6"/>
  <c r="F65" i="6"/>
  <c r="G65" i="6"/>
  <c r="B65" i="6"/>
  <c r="C57" i="6"/>
  <c r="D57" i="6"/>
  <c r="E57" i="6"/>
  <c r="F57" i="6"/>
  <c r="G57" i="6"/>
  <c r="B57" i="6"/>
  <c r="C53" i="6"/>
  <c r="D53" i="6"/>
  <c r="E53" i="6"/>
  <c r="F53" i="6"/>
  <c r="G53" i="6"/>
  <c r="B53" i="6"/>
  <c r="C43" i="6"/>
  <c r="D43" i="6"/>
  <c r="E43" i="6"/>
  <c r="F43" i="6"/>
  <c r="G43" i="6"/>
  <c r="B43" i="6"/>
  <c r="G76" i="6"/>
  <c r="G75" i="6"/>
  <c r="G74" i="6"/>
  <c r="G73" i="6"/>
  <c r="G72" i="6"/>
  <c r="G71" i="6"/>
  <c r="G70" i="6"/>
  <c r="G68" i="6"/>
  <c r="G67" i="6"/>
  <c r="G66" i="6"/>
  <c r="G64" i="6"/>
  <c r="G63" i="6"/>
  <c r="G62" i="6"/>
  <c r="G61" i="6"/>
  <c r="G60" i="6"/>
  <c r="G59" i="6"/>
  <c r="G58" i="6"/>
  <c r="G56" i="6"/>
  <c r="G55" i="6"/>
  <c r="G54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3" i="6" s="1"/>
  <c r="G34" i="6"/>
  <c r="D76" i="6"/>
  <c r="D75" i="6"/>
  <c r="D74" i="6"/>
  <c r="D73" i="6"/>
  <c r="D72" i="6"/>
  <c r="D71" i="6"/>
  <c r="D70" i="6"/>
  <c r="D68" i="6"/>
  <c r="D67" i="6"/>
  <c r="D66" i="6"/>
  <c r="D64" i="6"/>
  <c r="D63" i="6"/>
  <c r="D62" i="6"/>
  <c r="D61" i="6"/>
  <c r="D60" i="6"/>
  <c r="D59" i="6"/>
  <c r="D58" i="6"/>
  <c r="D56" i="6"/>
  <c r="D55" i="6"/>
  <c r="D54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5" i="6"/>
  <c r="D33" i="6" s="1"/>
  <c r="D34" i="6"/>
  <c r="C33" i="6"/>
  <c r="E33" i="6"/>
  <c r="F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D24" i="6"/>
  <c r="G24" i="6" s="1"/>
  <c r="C23" i="6"/>
  <c r="E23" i="6"/>
  <c r="F23" i="6"/>
  <c r="B23" i="6"/>
  <c r="G22" i="6"/>
  <c r="G21" i="6"/>
  <c r="G20" i="6"/>
  <c r="G19" i="6"/>
  <c r="G18" i="6"/>
  <c r="G17" i="6"/>
  <c r="G16" i="6"/>
  <c r="G15" i="6"/>
  <c r="G13" i="6" s="1"/>
  <c r="G14" i="6"/>
  <c r="D15" i="6"/>
  <c r="D16" i="6"/>
  <c r="D17" i="6"/>
  <c r="D18" i="6"/>
  <c r="D19" i="6"/>
  <c r="D20" i="6"/>
  <c r="D21" i="6"/>
  <c r="D22" i="6"/>
  <c r="D14" i="6"/>
  <c r="D13" i="6" s="1"/>
  <c r="C13" i="6"/>
  <c r="E13" i="6"/>
  <c r="F13" i="6"/>
  <c r="B13" i="6"/>
  <c r="G7" i="6"/>
  <c r="G8" i="6"/>
  <c r="G9" i="6"/>
  <c r="G10" i="6"/>
  <c r="G11" i="6"/>
  <c r="G12" i="6"/>
  <c r="G6" i="6"/>
  <c r="D7" i="6"/>
  <c r="D8" i="6"/>
  <c r="D9" i="6"/>
  <c r="D10" i="6"/>
  <c r="D11" i="6"/>
  <c r="D12" i="6"/>
  <c r="D6" i="6"/>
  <c r="C5" i="6"/>
  <c r="E5" i="6"/>
  <c r="F5" i="6"/>
  <c r="B5" i="6"/>
  <c r="D23" i="6" l="1"/>
  <c r="G25" i="6"/>
  <c r="G23" i="6" s="1"/>
  <c r="G5" i="6"/>
  <c r="D5" i="6"/>
</calcChain>
</file>

<file path=xl/sharedStrings.xml><?xml version="1.0" encoding="utf-8"?>
<sst xmlns="http://schemas.openxmlformats.org/spreadsheetml/2006/main" count="212" uniqueCount="145">
  <si>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</si>
  <si>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</si>
  <si>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</si>
  <si>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</si>
  <si>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</si>
  <si>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</si>
  <si>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</si>
  <si>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</si>
  <si>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</si>
  <si>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</si>
  <si>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</si>
  <si>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</si>
  <si>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</si>
  <si>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</si>
  <si>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</si>
  <si>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</si>
  <si>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</si>
  <si>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</si>
  <si>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</si>
  <si>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</si>
  <si>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</si>
  <si>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</si>
  <si>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</si>
  <si>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</si>
  <si>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</si>
  <si>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</si>
  <si>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</si>
  <si>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</si>
  <si>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</si>
  <si>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</si>
  <si>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</si>
  <si>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</si>
  <si>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</si>
  <si>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</si>
  <si>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</si>
  <si>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</si>
  <si>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</si>
  <si>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</si>
  <si>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</si>
  <si>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</si>
  <si>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</si>
  <si>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</si>
  <si>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</si>
  <si>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</si>
  <si>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</si>
  <si>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</si>
  <si>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</si>
  <si>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</si>
  <si>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</si>
  <si>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</si>
  <si>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</si>
  <si>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</si>
  <si>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</si>
  <si>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</si>
  <si>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</si>
  <si>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</si>
  <si>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</si>
  <si>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</si>
  <si>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</si>
  <si>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</si>
  <si>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</si>
  <si>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</si>
  <si>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</si>
  <si>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</si>
  <si>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</si>
  <si>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</si>
  <si>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</si>
  <si>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</si>
  <si>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</si>
  <si>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</si>
  <si>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</si>
  <si>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</si>
  <si>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</si>
  <si>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</si>
  <si>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</si>
  <si>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</si>
  <si>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</si>
  <si>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</si>
  <si>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</si>
  <si>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</si>
  <si>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</si>
  <si>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</si>
  <si>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</si>
  <si>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</si>
  <si>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</si>
  <si>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</si>
  <si>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</si>
  <si>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</si>
  <si>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</si>
  <si>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</si>
  <si>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</si>
  <si>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</si>
  <si>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</si>
  <si>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</si>
  <si>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</si>
  <si>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</si>
  <si>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</si>
  <si>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</si>
  <si>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</si>
  <si>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</si>
  <si>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</si>
  <si>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</si>
  <si>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</si>
  <si>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</si>
  <si>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</si>
  <si>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</si>
  <si>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</si>
  <si>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</si>
  <si>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</si>
  <si>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</si>
  <si>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</si>
  <si>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</si>
  <si>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</si>
  <si>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</si>
  <si>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</si>
  <si>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</si>
  <si>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</si>
  <si>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</si>
  <si>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</si>
  <si>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</si>
  <si>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</si>
  <si>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</si>
  <si>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</si>
  <si>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</si>
  <si>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</si>
  <si>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</si>
  <si>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</si>
  <si>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</si>
  <si>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INSTITUTO CULTURAL DE LEÓN
Estado Analítico del Ejercicio del Presupuesto de Egresos
Clasificación Económica (por Tipo de Gasto)
Del 01 de Enero al 31 de Diciembre de 2023</t>
  </si>
  <si>
    <t>INSTITUTO CULTURAL DE LEÓN
Estado Analítico del Ejercicio del Presupuesto de Egresos
Clasificación por Objeto del Gasto (Capítulo y Concepto)
Del 01 de Enero al 31 de Diciembre de 2023</t>
  </si>
  <si>
    <t>INSTITUTO CULTURAL DE LEÓN
Estado Analítico del Ejercicio del Presupuesto de Egresos
Clasificación Administrativa
Del 01 de Enero al 31 de Diciembre de 2023</t>
  </si>
  <si>
    <t>INSTITUTO CULTURAL DE LEÓN
Estado Analítico del Ejercicio del Presupuesto de Egresos
Clasificación Funcional (Finalidad y Función)
Del 01 de Enero al 31 de Diciembre de 2023</t>
  </si>
  <si>
    <t>Bajo protesta de decir verdad declaramos que los Estados Financieros y sus notas, son razonablemente correctos y son responsabilidad del emisor.</t>
  </si>
  <si>
    <t>DIRECTORA GENERAL
LIC. LISETTE AHEDO ESPINOSA</t>
  </si>
  <si>
    <t>DIRECTORA DE ADMINISTRACIÓN, FINANZAS Y ASUNTOS JURÍDICOS
C.P. VERÓNICA GONZÁLEZ MORENO</t>
  </si>
  <si>
    <t>100 DIRECCION GENERAL</t>
  </si>
  <si>
    <t>200 DIRECCION DE ADMINISTRACION Y FINANZAS</t>
  </si>
  <si>
    <t>300 DIRECCIÓN DE COMUNICACIÓN Y RELACIONE</t>
  </si>
  <si>
    <t>400 DIRECCION DE DESARROLLO ARTÍSTICO</t>
  </si>
  <si>
    <t>500 DIRECCION DESARROLLO ACADEMICO</t>
  </si>
  <si>
    <t>600 DIRECCION DE FOMENTO CULTURAL Y PATRIMON</t>
  </si>
  <si>
    <t>700 DIRECCION DE INFRASTRUCTURA Y SERVICIOS</t>
  </si>
  <si>
    <t>1000 DIRECCIÓN DE MÚSICA Y GRUPOS REPRESENTAT</t>
  </si>
  <si>
    <t>Gobierno (Federal/Estatal/Municipal) de León, Guanajuato
Estado Analítico del Ejercicio del Presupuesto de Egresos
Clasificación Administrativa
Del 01 de Enero al 31 de Diciembre de 2023</t>
  </si>
  <si>
    <t>Sector Paraestatal del Gobierno (Federal/Estatal/Municipal) de León, Guanajuato
Estado Analítico del Ejercicio del Presupuesto de Egresos
Clasificación Administrativa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</si>
</sst>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/>
      <protection locked="0"/>
    </xf>
    <xf numFmtId="4" fontId="6" fillId="0" borderId="14" xfId="0" applyNumberFormat="1" applyFont="1" applyBorder="1"/>
    <xf numFmtId="4" fontId="6" fillId="0" borderId="13" xfId="0" applyNumberFormat="1" applyFont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4" xfId="0" applyNumberFormat="1" applyFont="1" applyBorder="1" applyAlignment="1" applyProtection="1">
      <alignment horizontal="right"/>
      <protection locked="0"/>
    </xf>
    <xf numFmtId="4" fontId="6" fillId="0" borderId="7" xfId="0" applyNumberFormat="1" applyFont="1" applyBorder="1" applyAlignment="1" applyProtection="1">
      <alignment horizontal="righ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2" fillId="0" borderId="12" xfId="9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/>
      <protection locked="0"/>
    </xf>
    <xf numFmtId="0" fontId="2" fillId="0" borderId="11" xfId="9" applyFont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6" fillId="0" borderId="0" xfId="0" applyNumberFormat="1" applyFont="1" applyAlignment="1">
      <alignment horizontal="right" indent="1"/>
    </xf>
    <xf numFmtId="4" fontId="2" fillId="0" borderId="0" xfId="0" applyNumberFormat="1" applyFont="1" applyAlignment="1" applyProtection="1">
      <alignment horizontal="right" indent="1"/>
      <protection locked="0"/>
    </xf>
    <xf numFmtId="4" fontId="2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 inden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8" width="12" style="1"/>
    <col min="9" max="9" width="17.83203125" style="1" customWidth="1"/>
    <col min="10" max="16384" width="12" style="1"/>
  </cols>
  <sheetData>
    <row r="1" spans="1:9" ht="45" customHeight="1" x14ac:dyDescent="0.2">
      <c r="A1" s="57" t="s">
        <v>129</v>
      </c>
      <c r="B1" s="58"/>
      <c r="C1" s="58"/>
      <c r="D1" s="58"/>
      <c r="E1" s="58"/>
      <c r="F1" s="58"/>
      <c r="G1" s="59"/>
    </row>
    <row r="2" spans="1:9" x14ac:dyDescent="0.2">
      <c r="A2" s="18"/>
      <c r="B2" s="21" t="s">
        <v>0</v>
      </c>
      <c r="C2" s="22"/>
      <c r="D2" s="22"/>
      <c r="E2" s="22"/>
      <c r="F2" s="23"/>
      <c r="G2" s="60" t="s">
        <v>7</v>
      </c>
    </row>
    <row r="3" spans="1:9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9" x14ac:dyDescent="0.2">
      <c r="A4" s="2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9" x14ac:dyDescent="0.2">
      <c r="A5" s="35" t="s">
        <v>10</v>
      </c>
      <c r="B5" s="40">
        <f>SUM(B6:B12)</f>
        <v>59052576</v>
      </c>
      <c r="C5" s="40">
        <f t="shared" ref="C5:G5" si="0">SUM(C6:C12)</f>
        <v>1037779.9999999998</v>
      </c>
      <c r="D5" s="40">
        <f t="shared" si="0"/>
        <v>60090356</v>
      </c>
      <c r="E5" s="40">
        <f t="shared" si="0"/>
        <v>60090355.909999996</v>
      </c>
      <c r="F5" s="40">
        <f t="shared" si="0"/>
        <v>60090355.909999996</v>
      </c>
      <c r="G5" s="40">
        <f t="shared" si="0"/>
        <v>8.9999999850988388E-2</v>
      </c>
      <c r="I5" s="52"/>
    </row>
    <row r="6" spans="1:9" x14ac:dyDescent="0.2">
      <c r="A6" s="32" t="s">
        <v>11</v>
      </c>
      <c r="B6" s="41">
        <v>25778267</v>
      </c>
      <c r="C6" s="41">
        <v>-857240.86</v>
      </c>
      <c r="D6" s="41">
        <f>+B6+C6</f>
        <v>24921026.140000001</v>
      </c>
      <c r="E6" s="42">
        <v>24921026.140000001</v>
      </c>
      <c r="F6" s="41">
        <v>24921026.140000001</v>
      </c>
      <c r="G6" s="41">
        <f>+D6-E6</f>
        <v>0</v>
      </c>
      <c r="I6" s="53"/>
    </row>
    <row r="7" spans="1:9" x14ac:dyDescent="0.2">
      <c r="A7" s="32" t="s">
        <v>12</v>
      </c>
      <c r="B7" s="41">
        <v>6998928</v>
      </c>
      <c r="C7" s="41">
        <v>1746296.65</v>
      </c>
      <c r="D7" s="41">
        <f t="shared" ref="D7:D12" si="1">+B7+C7</f>
        <v>8745224.6500000004</v>
      </c>
      <c r="E7" s="42">
        <v>8745224.6500000004</v>
      </c>
      <c r="F7" s="41">
        <v>8745224.6500000004</v>
      </c>
      <c r="G7" s="41">
        <f t="shared" ref="G7:G70" si="2">+D7-E7</f>
        <v>0</v>
      </c>
      <c r="I7" s="53"/>
    </row>
    <row r="8" spans="1:9" x14ac:dyDescent="0.2">
      <c r="A8" s="32" t="s">
        <v>13</v>
      </c>
      <c r="B8" s="41">
        <v>5626768</v>
      </c>
      <c r="C8" s="41">
        <v>877560.51</v>
      </c>
      <c r="D8" s="41">
        <f t="shared" si="1"/>
        <v>6504328.5099999998</v>
      </c>
      <c r="E8" s="42">
        <v>6504328.4199999999</v>
      </c>
      <c r="F8" s="41">
        <v>6504328.4199999999</v>
      </c>
      <c r="G8" s="41">
        <f t="shared" si="2"/>
        <v>8.9999999850988388E-2</v>
      </c>
      <c r="I8" s="53"/>
    </row>
    <row r="9" spans="1:9" x14ac:dyDescent="0.2">
      <c r="A9" s="32" t="s">
        <v>14</v>
      </c>
      <c r="B9" s="41">
        <v>9804934</v>
      </c>
      <c r="C9" s="41">
        <v>-937999.35</v>
      </c>
      <c r="D9" s="41">
        <f t="shared" si="1"/>
        <v>8866934.6500000004</v>
      </c>
      <c r="E9" s="42">
        <v>8866934.6500000004</v>
      </c>
      <c r="F9" s="41">
        <v>8866934.6500000004</v>
      </c>
      <c r="G9" s="41">
        <f t="shared" si="2"/>
        <v>0</v>
      </c>
      <c r="I9" s="53"/>
    </row>
    <row r="10" spans="1:9" x14ac:dyDescent="0.2">
      <c r="A10" s="32" t="s">
        <v>15</v>
      </c>
      <c r="B10" s="41">
        <v>10843679</v>
      </c>
      <c r="C10" s="41">
        <v>209163.05</v>
      </c>
      <c r="D10" s="41">
        <f t="shared" si="1"/>
        <v>11052842.050000001</v>
      </c>
      <c r="E10" s="42">
        <v>11052842.050000001</v>
      </c>
      <c r="F10" s="41">
        <v>11052842.050000001</v>
      </c>
      <c r="G10" s="41">
        <f t="shared" si="2"/>
        <v>0</v>
      </c>
      <c r="I10" s="53"/>
    </row>
    <row r="11" spans="1:9" x14ac:dyDescent="0.2">
      <c r="A11" s="32" t="s">
        <v>16</v>
      </c>
      <c r="B11" s="41">
        <v>0</v>
      </c>
      <c r="C11" s="41">
        <v>0</v>
      </c>
      <c r="D11" s="41">
        <f t="shared" si="1"/>
        <v>0</v>
      </c>
      <c r="E11" s="42">
        <v>0</v>
      </c>
      <c r="F11" s="41">
        <v>0</v>
      </c>
      <c r="G11" s="41">
        <f t="shared" si="2"/>
        <v>0</v>
      </c>
      <c r="I11" s="53"/>
    </row>
    <row r="12" spans="1:9" x14ac:dyDescent="0.2">
      <c r="A12" s="32" t="s">
        <v>17</v>
      </c>
      <c r="B12" s="41">
        <v>0</v>
      </c>
      <c r="C12" s="41">
        <v>0</v>
      </c>
      <c r="D12" s="41">
        <f t="shared" si="1"/>
        <v>0</v>
      </c>
      <c r="E12" s="42">
        <v>0</v>
      </c>
      <c r="F12" s="41">
        <v>0</v>
      </c>
      <c r="G12" s="41">
        <f t="shared" si="2"/>
        <v>0</v>
      </c>
      <c r="I12" s="53"/>
    </row>
    <row r="13" spans="1:9" x14ac:dyDescent="0.2">
      <c r="A13" s="35" t="s">
        <v>125</v>
      </c>
      <c r="B13" s="40">
        <f>SUM(B14:B22)</f>
        <v>1228200</v>
      </c>
      <c r="C13" s="40">
        <f t="shared" ref="C13:G13" si="3">SUM(C14:C22)</f>
        <v>898088.14</v>
      </c>
      <c r="D13" s="40">
        <f t="shared" si="3"/>
        <v>2126288.1399999997</v>
      </c>
      <c r="E13" s="40">
        <f t="shared" si="3"/>
        <v>1692783.62</v>
      </c>
      <c r="F13" s="40">
        <f t="shared" si="3"/>
        <v>1591804.82</v>
      </c>
      <c r="G13" s="40">
        <f t="shared" si="3"/>
        <v>433504.51999999984</v>
      </c>
      <c r="I13" s="52"/>
    </row>
    <row r="14" spans="1:9" x14ac:dyDescent="0.2">
      <c r="A14" s="32" t="s">
        <v>18</v>
      </c>
      <c r="B14" s="41">
        <v>807500</v>
      </c>
      <c r="C14" s="41">
        <v>-92006.42</v>
      </c>
      <c r="D14" s="41">
        <f>+B14+C14</f>
        <v>715493.58</v>
      </c>
      <c r="E14" s="42">
        <v>565362.29</v>
      </c>
      <c r="F14" s="41">
        <v>535258.29</v>
      </c>
      <c r="G14" s="41">
        <f t="shared" si="2"/>
        <v>150131.28999999992</v>
      </c>
      <c r="I14" s="53"/>
    </row>
    <row r="15" spans="1:9" x14ac:dyDescent="0.2">
      <c r="A15" s="32" t="s">
        <v>19</v>
      </c>
      <c r="B15" s="41">
        <v>132000</v>
      </c>
      <c r="C15" s="41">
        <v>123533.3</v>
      </c>
      <c r="D15" s="41">
        <f t="shared" ref="D15:D76" si="4">+B15+C15</f>
        <v>255533.3</v>
      </c>
      <c r="E15" s="42">
        <v>241412.52</v>
      </c>
      <c r="F15" s="41">
        <v>241412.52</v>
      </c>
      <c r="G15" s="41">
        <f t="shared" si="2"/>
        <v>14120.779999999999</v>
      </c>
      <c r="I15" s="53"/>
    </row>
    <row r="16" spans="1:9" x14ac:dyDescent="0.2">
      <c r="A16" s="32" t="s">
        <v>20</v>
      </c>
      <c r="B16" s="41">
        <v>0</v>
      </c>
      <c r="C16" s="41">
        <v>0</v>
      </c>
      <c r="D16" s="41">
        <f t="shared" si="4"/>
        <v>0</v>
      </c>
      <c r="E16" s="42">
        <v>0</v>
      </c>
      <c r="F16" s="41">
        <v>0</v>
      </c>
      <c r="G16" s="41">
        <f t="shared" si="2"/>
        <v>0</v>
      </c>
      <c r="I16" s="53"/>
    </row>
    <row r="17" spans="1:12" x14ac:dyDescent="0.2">
      <c r="A17" s="32" t="s">
        <v>21</v>
      </c>
      <c r="B17" s="41">
        <v>138700</v>
      </c>
      <c r="C17" s="41">
        <v>466797.76</v>
      </c>
      <c r="D17" s="41">
        <f t="shared" si="4"/>
        <v>605497.76</v>
      </c>
      <c r="E17" s="42">
        <v>458357.08</v>
      </c>
      <c r="F17" s="41">
        <v>445602.28</v>
      </c>
      <c r="G17" s="41">
        <f t="shared" si="2"/>
        <v>147140.68</v>
      </c>
      <c r="I17" s="53"/>
    </row>
    <row r="18" spans="1:12" x14ac:dyDescent="0.2">
      <c r="A18" s="32" t="s">
        <v>22</v>
      </c>
      <c r="B18" s="41">
        <v>0</v>
      </c>
      <c r="C18" s="41">
        <v>0</v>
      </c>
      <c r="D18" s="41">
        <f t="shared" si="4"/>
        <v>0</v>
      </c>
      <c r="E18" s="42">
        <v>0</v>
      </c>
      <c r="F18" s="41">
        <v>0</v>
      </c>
      <c r="G18" s="41">
        <f t="shared" si="2"/>
        <v>0</v>
      </c>
      <c r="I18" s="53"/>
    </row>
    <row r="19" spans="1:12" x14ac:dyDescent="0.2">
      <c r="A19" s="32" t="s">
        <v>23</v>
      </c>
      <c r="B19" s="41">
        <v>150000</v>
      </c>
      <c r="C19" s="41">
        <v>123262.35</v>
      </c>
      <c r="D19" s="41">
        <f t="shared" si="4"/>
        <v>273262.34999999998</v>
      </c>
      <c r="E19" s="42">
        <v>258038.9</v>
      </c>
      <c r="F19" s="41">
        <v>258038.9</v>
      </c>
      <c r="G19" s="41">
        <f t="shared" si="2"/>
        <v>15223.449999999983</v>
      </c>
      <c r="I19" s="53"/>
    </row>
    <row r="20" spans="1:12" x14ac:dyDescent="0.2">
      <c r="A20" s="32" t="s">
        <v>24</v>
      </c>
      <c r="B20" s="41">
        <v>0</v>
      </c>
      <c r="C20" s="41">
        <v>243300.9</v>
      </c>
      <c r="D20" s="41">
        <f t="shared" si="4"/>
        <v>243300.9</v>
      </c>
      <c r="E20" s="42">
        <v>136412.57999999999</v>
      </c>
      <c r="F20" s="41">
        <v>78292.58</v>
      </c>
      <c r="G20" s="41">
        <f t="shared" si="2"/>
        <v>106888.32000000001</v>
      </c>
      <c r="I20" s="53"/>
    </row>
    <row r="21" spans="1:12" x14ac:dyDescent="0.2">
      <c r="A21" s="32" t="s">
        <v>25</v>
      </c>
      <c r="B21" s="41">
        <v>0</v>
      </c>
      <c r="C21" s="41">
        <v>0</v>
      </c>
      <c r="D21" s="41">
        <f t="shared" si="4"/>
        <v>0</v>
      </c>
      <c r="E21" s="42">
        <v>0</v>
      </c>
      <c r="F21" s="41">
        <v>0</v>
      </c>
      <c r="G21" s="41">
        <f t="shared" si="2"/>
        <v>0</v>
      </c>
      <c r="I21" s="53"/>
    </row>
    <row r="22" spans="1:12" x14ac:dyDescent="0.2">
      <c r="A22" s="32" t="s">
        <v>26</v>
      </c>
      <c r="B22" s="41">
        <v>0</v>
      </c>
      <c r="C22" s="41">
        <v>33200.25</v>
      </c>
      <c r="D22" s="41">
        <f t="shared" si="4"/>
        <v>33200.25</v>
      </c>
      <c r="E22" s="42">
        <v>33200.25</v>
      </c>
      <c r="F22" s="41">
        <v>33200.25</v>
      </c>
      <c r="G22" s="41">
        <f t="shared" si="2"/>
        <v>0</v>
      </c>
      <c r="I22" s="53"/>
    </row>
    <row r="23" spans="1:12" x14ac:dyDescent="0.2">
      <c r="A23" s="35" t="s">
        <v>27</v>
      </c>
      <c r="B23" s="40">
        <f>SUM(B24:B32)</f>
        <v>15971800</v>
      </c>
      <c r="C23" s="40">
        <f t="shared" ref="C23:G23" si="5">SUM(C24:C32)</f>
        <v>19525797.370000001</v>
      </c>
      <c r="D23" s="40">
        <f t="shared" si="5"/>
        <v>35497597.370000005</v>
      </c>
      <c r="E23" s="40">
        <f t="shared" si="5"/>
        <v>29946364.18</v>
      </c>
      <c r="F23" s="40">
        <f t="shared" si="5"/>
        <v>29544910.25</v>
      </c>
      <c r="G23" s="40">
        <f t="shared" si="5"/>
        <v>5551233.1900000023</v>
      </c>
      <c r="I23" s="52"/>
      <c r="J23" s="51"/>
      <c r="L23" s="51"/>
    </row>
    <row r="24" spans="1:12" x14ac:dyDescent="0.2">
      <c r="A24" s="32" t="s">
        <v>28</v>
      </c>
      <c r="B24" s="6">
        <f>1674302-40000</f>
        <v>1634302</v>
      </c>
      <c r="C24" s="51">
        <v>-63111.960000000006</v>
      </c>
      <c r="D24" s="41">
        <f t="shared" si="4"/>
        <v>1571190.04</v>
      </c>
      <c r="E24" s="42">
        <v>1437525.22</v>
      </c>
      <c r="F24" s="41">
        <v>1416789.27</v>
      </c>
      <c r="G24" s="41">
        <f t="shared" si="2"/>
        <v>133664.82000000007</v>
      </c>
      <c r="I24" s="54"/>
      <c r="J24" s="51"/>
      <c r="K24" s="56"/>
      <c r="L24" s="51"/>
    </row>
    <row r="25" spans="1:12" x14ac:dyDescent="0.2">
      <c r="A25" s="32" t="s">
        <v>29</v>
      </c>
      <c r="B25" s="6">
        <v>18880</v>
      </c>
      <c r="C25" s="51">
        <v>4944.67</v>
      </c>
      <c r="D25" s="41">
        <f t="shared" si="4"/>
        <v>23824.67</v>
      </c>
      <c r="E25" s="42">
        <v>23778.59</v>
      </c>
      <c r="F25" s="41">
        <v>23778.59</v>
      </c>
      <c r="G25" s="41">
        <f t="shared" si="2"/>
        <v>46.079999999998108</v>
      </c>
      <c r="I25" s="54"/>
      <c r="J25" s="51"/>
      <c r="K25" s="56"/>
      <c r="L25" s="51"/>
    </row>
    <row r="26" spans="1:12" x14ac:dyDescent="0.2">
      <c r="A26" s="32" t="s">
        <v>30</v>
      </c>
      <c r="B26" s="6">
        <f>441380-280000</f>
        <v>161380</v>
      </c>
      <c r="C26" s="51">
        <v>2358624.96</v>
      </c>
      <c r="D26" s="41">
        <f t="shared" si="4"/>
        <v>2520004.96</v>
      </c>
      <c r="E26" s="42">
        <v>1754417.05</v>
      </c>
      <c r="F26" s="41">
        <v>1511581.91</v>
      </c>
      <c r="G26" s="41">
        <f t="shared" si="2"/>
        <v>765587.90999999992</v>
      </c>
      <c r="I26" s="54"/>
      <c r="J26" s="51"/>
      <c r="K26" s="56"/>
      <c r="L26" s="51"/>
    </row>
    <row r="27" spans="1:12" x14ac:dyDescent="0.2">
      <c r="A27" s="32" t="s">
        <v>31</v>
      </c>
      <c r="B27" s="6">
        <v>140000</v>
      </c>
      <c r="C27" s="51">
        <v>1172.24</v>
      </c>
      <c r="D27" s="41">
        <f t="shared" si="4"/>
        <v>141172.24</v>
      </c>
      <c r="E27" s="42">
        <v>106962.31</v>
      </c>
      <c r="F27" s="41">
        <v>106962.31</v>
      </c>
      <c r="G27" s="41">
        <f t="shared" si="2"/>
        <v>34209.929999999993</v>
      </c>
      <c r="I27" s="54"/>
      <c r="J27" s="51"/>
      <c r="K27" s="56"/>
      <c r="L27" s="51"/>
    </row>
    <row r="28" spans="1:12" x14ac:dyDescent="0.2">
      <c r="A28" s="32" t="s">
        <v>32</v>
      </c>
      <c r="B28" s="6">
        <v>764825</v>
      </c>
      <c r="C28" s="51">
        <v>2028084.04</v>
      </c>
      <c r="D28" s="41">
        <f t="shared" si="4"/>
        <v>2792909.04</v>
      </c>
      <c r="E28" s="42">
        <v>2639445.04</v>
      </c>
      <c r="F28" s="41">
        <v>2639445.04</v>
      </c>
      <c r="G28" s="41">
        <f t="shared" si="2"/>
        <v>153464</v>
      </c>
      <c r="I28" s="54"/>
      <c r="J28" s="51"/>
      <c r="K28" s="56"/>
      <c r="L28" s="51"/>
    </row>
    <row r="29" spans="1:12" x14ac:dyDescent="0.2">
      <c r="A29" s="32" t="s">
        <v>33</v>
      </c>
      <c r="B29" s="6">
        <f>172410-150000</f>
        <v>22410</v>
      </c>
      <c r="C29" s="51">
        <v>2723480.22</v>
      </c>
      <c r="D29" s="41">
        <f t="shared" si="4"/>
        <v>2745890.22</v>
      </c>
      <c r="E29" s="42">
        <v>2490633.94</v>
      </c>
      <c r="F29" s="41">
        <v>2395460.2200000002</v>
      </c>
      <c r="G29" s="41">
        <f t="shared" si="2"/>
        <v>255256.28000000026</v>
      </c>
      <c r="I29" s="54"/>
      <c r="J29" s="51"/>
      <c r="K29" s="56"/>
      <c r="L29" s="51"/>
    </row>
    <row r="30" spans="1:12" x14ac:dyDescent="0.2">
      <c r="A30" s="32" t="s">
        <v>34</v>
      </c>
      <c r="B30" s="6">
        <v>129312</v>
      </c>
      <c r="C30" s="51">
        <v>123342.53</v>
      </c>
      <c r="D30" s="41">
        <f t="shared" si="4"/>
        <v>252654.53</v>
      </c>
      <c r="E30" s="42">
        <v>231365.51</v>
      </c>
      <c r="F30" s="41">
        <v>231365.51</v>
      </c>
      <c r="G30" s="41">
        <f t="shared" si="2"/>
        <v>21289.01999999999</v>
      </c>
      <c r="I30" s="54"/>
      <c r="J30" s="51"/>
      <c r="K30" s="56"/>
      <c r="L30" s="51"/>
    </row>
    <row r="31" spans="1:12" x14ac:dyDescent="0.2">
      <c r="A31" s="32" t="s">
        <v>35</v>
      </c>
      <c r="B31" s="6">
        <f>10779261-1767946</f>
        <v>9011315</v>
      </c>
      <c r="C31" s="51">
        <v>9297404.5999999996</v>
      </c>
      <c r="D31" s="41">
        <f t="shared" si="4"/>
        <v>18308719.600000001</v>
      </c>
      <c r="E31" s="42">
        <v>14764783.189999999</v>
      </c>
      <c r="F31" s="41">
        <v>14722074.07</v>
      </c>
      <c r="G31" s="41">
        <f t="shared" si="2"/>
        <v>3543936.410000002</v>
      </c>
      <c r="I31" s="54"/>
      <c r="J31" s="51"/>
      <c r="K31" s="56"/>
      <c r="L31" s="51"/>
    </row>
    <row r="32" spans="1:12" x14ac:dyDescent="0.2">
      <c r="A32" s="32" t="s">
        <v>36</v>
      </c>
      <c r="B32" s="6">
        <v>4089376</v>
      </c>
      <c r="C32" s="51">
        <v>3051856.07</v>
      </c>
      <c r="D32" s="41">
        <f t="shared" si="4"/>
        <v>7141232.0700000003</v>
      </c>
      <c r="E32" s="42">
        <v>6497453.3300000001</v>
      </c>
      <c r="F32" s="41">
        <v>6497453.3300000001</v>
      </c>
      <c r="G32" s="41">
        <f t="shared" si="2"/>
        <v>643778.74000000022</v>
      </c>
      <c r="I32" s="54"/>
      <c r="J32" s="51"/>
      <c r="K32" s="56"/>
      <c r="L32" s="51"/>
    </row>
    <row r="33" spans="1:9" x14ac:dyDescent="0.2">
      <c r="A33" s="35" t="s">
        <v>126</v>
      </c>
      <c r="B33" s="40">
        <f>SUM(B34:B42)</f>
        <v>0</v>
      </c>
      <c r="C33" s="40">
        <f t="shared" ref="C33:G33" si="6">SUM(C34:C42)</f>
        <v>0</v>
      </c>
      <c r="D33" s="40">
        <f t="shared" si="6"/>
        <v>0</v>
      </c>
      <c r="E33" s="40">
        <f t="shared" si="6"/>
        <v>0</v>
      </c>
      <c r="F33" s="40">
        <f t="shared" si="6"/>
        <v>0</v>
      </c>
      <c r="G33" s="40">
        <f t="shared" si="6"/>
        <v>0</v>
      </c>
      <c r="I33" s="52"/>
    </row>
    <row r="34" spans="1:9" x14ac:dyDescent="0.2">
      <c r="A34" s="32" t="s">
        <v>37</v>
      </c>
      <c r="B34" s="41">
        <v>0</v>
      </c>
      <c r="C34" s="41">
        <v>0</v>
      </c>
      <c r="D34" s="41">
        <f t="shared" si="4"/>
        <v>0</v>
      </c>
      <c r="E34" s="42">
        <v>0</v>
      </c>
      <c r="F34" s="41">
        <v>0</v>
      </c>
      <c r="G34" s="41">
        <f t="shared" si="2"/>
        <v>0</v>
      </c>
      <c r="I34" s="53"/>
    </row>
    <row r="35" spans="1:9" x14ac:dyDescent="0.2">
      <c r="A35" s="32" t="s">
        <v>38</v>
      </c>
      <c r="B35" s="41">
        <v>0</v>
      </c>
      <c r="C35" s="41">
        <v>0</v>
      </c>
      <c r="D35" s="41">
        <f t="shared" si="4"/>
        <v>0</v>
      </c>
      <c r="E35" s="42">
        <v>0</v>
      </c>
      <c r="F35" s="41">
        <v>0</v>
      </c>
      <c r="G35" s="41">
        <f t="shared" si="2"/>
        <v>0</v>
      </c>
      <c r="I35" s="53"/>
    </row>
    <row r="36" spans="1:9" x14ac:dyDescent="0.2">
      <c r="A36" s="32" t="s">
        <v>39</v>
      </c>
      <c r="B36" s="41">
        <v>0</v>
      </c>
      <c r="C36" s="41">
        <v>0</v>
      </c>
      <c r="D36" s="41">
        <f t="shared" si="4"/>
        <v>0</v>
      </c>
      <c r="E36" s="42">
        <v>0</v>
      </c>
      <c r="F36" s="41">
        <v>0</v>
      </c>
      <c r="G36" s="41">
        <f t="shared" si="2"/>
        <v>0</v>
      </c>
      <c r="I36" s="53"/>
    </row>
    <row r="37" spans="1:9" x14ac:dyDescent="0.2">
      <c r="A37" s="32" t="s">
        <v>40</v>
      </c>
      <c r="B37" s="41">
        <v>0</v>
      </c>
      <c r="C37" s="41">
        <v>0</v>
      </c>
      <c r="D37" s="41">
        <f t="shared" si="4"/>
        <v>0</v>
      </c>
      <c r="E37" s="42">
        <v>0</v>
      </c>
      <c r="F37" s="41">
        <v>0</v>
      </c>
      <c r="G37" s="41">
        <f t="shared" si="2"/>
        <v>0</v>
      </c>
      <c r="I37" s="53"/>
    </row>
    <row r="38" spans="1:9" x14ac:dyDescent="0.2">
      <c r="A38" s="32" t="s">
        <v>41</v>
      </c>
      <c r="B38" s="41">
        <v>0</v>
      </c>
      <c r="C38" s="41">
        <v>0</v>
      </c>
      <c r="D38" s="41">
        <f t="shared" si="4"/>
        <v>0</v>
      </c>
      <c r="E38" s="42">
        <v>0</v>
      </c>
      <c r="F38" s="41">
        <v>0</v>
      </c>
      <c r="G38" s="41">
        <f t="shared" si="2"/>
        <v>0</v>
      </c>
      <c r="I38" s="53"/>
    </row>
    <row r="39" spans="1:9" x14ac:dyDescent="0.2">
      <c r="A39" s="32" t="s">
        <v>42</v>
      </c>
      <c r="B39" s="41">
        <v>0</v>
      </c>
      <c r="C39" s="41">
        <v>0</v>
      </c>
      <c r="D39" s="41">
        <f t="shared" si="4"/>
        <v>0</v>
      </c>
      <c r="E39" s="42">
        <v>0</v>
      </c>
      <c r="F39" s="41">
        <v>0</v>
      </c>
      <c r="G39" s="41">
        <f t="shared" si="2"/>
        <v>0</v>
      </c>
      <c r="I39" s="53"/>
    </row>
    <row r="40" spans="1:9" x14ac:dyDescent="0.2">
      <c r="A40" s="32" t="s">
        <v>43</v>
      </c>
      <c r="B40" s="41">
        <v>0</v>
      </c>
      <c r="C40" s="41">
        <v>0</v>
      </c>
      <c r="D40" s="41">
        <f t="shared" si="4"/>
        <v>0</v>
      </c>
      <c r="E40" s="42">
        <v>0</v>
      </c>
      <c r="F40" s="41">
        <v>0</v>
      </c>
      <c r="G40" s="41">
        <f t="shared" si="2"/>
        <v>0</v>
      </c>
      <c r="I40" s="53"/>
    </row>
    <row r="41" spans="1:9" x14ac:dyDescent="0.2">
      <c r="A41" s="32" t="s">
        <v>44</v>
      </c>
      <c r="B41" s="41">
        <v>0</v>
      </c>
      <c r="C41" s="41">
        <v>0</v>
      </c>
      <c r="D41" s="41">
        <f t="shared" si="4"/>
        <v>0</v>
      </c>
      <c r="E41" s="42">
        <v>0</v>
      </c>
      <c r="F41" s="41">
        <v>0</v>
      </c>
      <c r="G41" s="41">
        <f t="shared" si="2"/>
        <v>0</v>
      </c>
      <c r="I41" s="53"/>
    </row>
    <row r="42" spans="1:9" x14ac:dyDescent="0.2">
      <c r="A42" s="32" t="s">
        <v>45</v>
      </c>
      <c r="B42" s="41">
        <v>0</v>
      </c>
      <c r="C42" s="41">
        <v>0</v>
      </c>
      <c r="D42" s="41">
        <f t="shared" si="4"/>
        <v>0</v>
      </c>
      <c r="E42" s="42">
        <v>0</v>
      </c>
      <c r="F42" s="41">
        <v>0</v>
      </c>
      <c r="G42" s="41">
        <f t="shared" si="2"/>
        <v>0</v>
      </c>
      <c r="I42" s="53"/>
    </row>
    <row r="43" spans="1:9" x14ac:dyDescent="0.2">
      <c r="A43" s="35" t="s">
        <v>127</v>
      </c>
      <c r="B43" s="40">
        <f>SUM(B44:B52)</f>
        <v>0</v>
      </c>
      <c r="C43" s="40">
        <f t="shared" ref="C43:G43" si="7">SUM(C44:C52)</f>
        <v>2910300</v>
      </c>
      <c r="D43" s="40">
        <f t="shared" si="7"/>
        <v>2910300</v>
      </c>
      <c r="E43" s="40">
        <f t="shared" si="7"/>
        <v>2803914.82</v>
      </c>
      <c r="F43" s="40">
        <f t="shared" si="7"/>
        <v>2803914.82</v>
      </c>
      <c r="G43" s="40">
        <f t="shared" si="7"/>
        <v>106385.18000000008</v>
      </c>
      <c r="I43" s="52"/>
    </row>
    <row r="44" spans="1:9" x14ac:dyDescent="0.2">
      <c r="A44" s="32" t="s">
        <v>46</v>
      </c>
      <c r="B44" s="41">
        <v>0</v>
      </c>
      <c r="C44" s="41">
        <v>161570.1</v>
      </c>
      <c r="D44" s="41">
        <f t="shared" si="4"/>
        <v>161570.1</v>
      </c>
      <c r="E44" s="41">
        <v>134617</v>
      </c>
      <c r="F44" s="41">
        <v>134617</v>
      </c>
      <c r="G44" s="41">
        <f t="shared" si="2"/>
        <v>26953.100000000006</v>
      </c>
      <c r="I44" s="53"/>
    </row>
    <row r="45" spans="1:9" x14ac:dyDescent="0.2">
      <c r="A45" s="32" t="s">
        <v>47</v>
      </c>
      <c r="B45" s="41">
        <v>0</v>
      </c>
      <c r="C45" s="41">
        <v>2748729.9</v>
      </c>
      <c r="D45" s="41">
        <f t="shared" si="4"/>
        <v>2748729.9</v>
      </c>
      <c r="E45" s="41">
        <v>2669297.8199999998</v>
      </c>
      <c r="F45" s="41">
        <v>2669297.8199999998</v>
      </c>
      <c r="G45" s="41">
        <f t="shared" si="2"/>
        <v>79432.080000000075</v>
      </c>
      <c r="I45" s="53"/>
    </row>
    <row r="46" spans="1:9" x14ac:dyDescent="0.2">
      <c r="A46" s="32" t="s">
        <v>48</v>
      </c>
      <c r="B46" s="41">
        <v>0</v>
      </c>
      <c r="C46" s="41">
        <v>0</v>
      </c>
      <c r="D46" s="41">
        <f t="shared" si="4"/>
        <v>0</v>
      </c>
      <c r="E46" s="41">
        <v>0</v>
      </c>
      <c r="F46" s="41">
        <v>0</v>
      </c>
      <c r="G46" s="41">
        <f t="shared" si="2"/>
        <v>0</v>
      </c>
      <c r="I46" s="53"/>
    </row>
    <row r="47" spans="1:9" x14ac:dyDescent="0.2">
      <c r="A47" s="32" t="s">
        <v>49</v>
      </c>
      <c r="B47" s="41">
        <v>0</v>
      </c>
      <c r="C47" s="41">
        <v>0</v>
      </c>
      <c r="D47" s="41">
        <f t="shared" si="4"/>
        <v>0</v>
      </c>
      <c r="E47" s="41">
        <v>0</v>
      </c>
      <c r="F47" s="41">
        <v>0</v>
      </c>
      <c r="G47" s="41">
        <f t="shared" si="2"/>
        <v>0</v>
      </c>
      <c r="I47" s="53"/>
    </row>
    <row r="48" spans="1:9" x14ac:dyDescent="0.2">
      <c r="A48" s="32" t="s">
        <v>50</v>
      </c>
      <c r="B48" s="41">
        <v>0</v>
      </c>
      <c r="C48" s="41">
        <v>0</v>
      </c>
      <c r="D48" s="41">
        <f t="shared" si="4"/>
        <v>0</v>
      </c>
      <c r="E48" s="41">
        <v>0</v>
      </c>
      <c r="F48" s="41">
        <v>0</v>
      </c>
      <c r="G48" s="41">
        <f t="shared" si="2"/>
        <v>0</v>
      </c>
      <c r="I48" s="53"/>
    </row>
    <row r="49" spans="1:9" x14ac:dyDescent="0.2">
      <c r="A49" s="32" t="s">
        <v>51</v>
      </c>
      <c r="B49" s="41">
        <v>0</v>
      </c>
      <c r="C49" s="41">
        <v>0</v>
      </c>
      <c r="D49" s="41">
        <f t="shared" si="4"/>
        <v>0</v>
      </c>
      <c r="E49" s="41">
        <v>0</v>
      </c>
      <c r="F49" s="41">
        <v>0</v>
      </c>
      <c r="G49" s="41">
        <f t="shared" si="2"/>
        <v>0</v>
      </c>
      <c r="I49" s="53"/>
    </row>
    <row r="50" spans="1:9" x14ac:dyDescent="0.2">
      <c r="A50" s="32" t="s">
        <v>52</v>
      </c>
      <c r="B50" s="41">
        <v>0</v>
      </c>
      <c r="C50" s="41">
        <v>0</v>
      </c>
      <c r="D50" s="41">
        <f t="shared" si="4"/>
        <v>0</v>
      </c>
      <c r="E50" s="41">
        <v>0</v>
      </c>
      <c r="F50" s="41">
        <v>0</v>
      </c>
      <c r="G50" s="41">
        <f t="shared" si="2"/>
        <v>0</v>
      </c>
      <c r="I50" s="53"/>
    </row>
    <row r="51" spans="1:9" x14ac:dyDescent="0.2">
      <c r="A51" s="32" t="s">
        <v>53</v>
      </c>
      <c r="B51" s="41">
        <v>0</v>
      </c>
      <c r="C51" s="41">
        <v>0</v>
      </c>
      <c r="D51" s="41">
        <f t="shared" si="4"/>
        <v>0</v>
      </c>
      <c r="E51" s="41">
        <v>0</v>
      </c>
      <c r="F51" s="41">
        <v>0</v>
      </c>
      <c r="G51" s="41">
        <f t="shared" si="2"/>
        <v>0</v>
      </c>
      <c r="I51" s="53"/>
    </row>
    <row r="52" spans="1:9" x14ac:dyDescent="0.2">
      <c r="A52" s="32" t="s">
        <v>54</v>
      </c>
      <c r="B52" s="41">
        <v>0</v>
      </c>
      <c r="C52" s="41">
        <v>0</v>
      </c>
      <c r="D52" s="41">
        <f t="shared" si="4"/>
        <v>0</v>
      </c>
      <c r="E52" s="41">
        <v>0</v>
      </c>
      <c r="F52" s="41">
        <v>0</v>
      </c>
      <c r="G52" s="41">
        <f t="shared" si="2"/>
        <v>0</v>
      </c>
      <c r="I52" s="53"/>
    </row>
    <row r="53" spans="1:9" x14ac:dyDescent="0.2">
      <c r="A53" s="35" t="s">
        <v>55</v>
      </c>
      <c r="B53" s="40">
        <f>SUM(B54:B56)</f>
        <v>0</v>
      </c>
      <c r="C53" s="40">
        <f t="shared" ref="C53:G53" si="8">SUM(C54:C56)</f>
        <v>0</v>
      </c>
      <c r="D53" s="40">
        <f t="shared" si="8"/>
        <v>0</v>
      </c>
      <c r="E53" s="40">
        <f t="shared" si="8"/>
        <v>0</v>
      </c>
      <c r="F53" s="40">
        <f t="shared" si="8"/>
        <v>0</v>
      </c>
      <c r="G53" s="40">
        <f t="shared" si="8"/>
        <v>0</v>
      </c>
      <c r="I53" s="52"/>
    </row>
    <row r="54" spans="1:9" x14ac:dyDescent="0.2">
      <c r="A54" s="32" t="s">
        <v>56</v>
      </c>
      <c r="B54" s="41">
        <v>0</v>
      </c>
      <c r="C54" s="41">
        <v>0</v>
      </c>
      <c r="D54" s="41">
        <f t="shared" si="4"/>
        <v>0</v>
      </c>
      <c r="E54" s="41">
        <v>0</v>
      </c>
      <c r="F54" s="41">
        <v>0</v>
      </c>
      <c r="G54" s="41">
        <f t="shared" si="2"/>
        <v>0</v>
      </c>
      <c r="I54" s="53"/>
    </row>
    <row r="55" spans="1:9" x14ac:dyDescent="0.2">
      <c r="A55" s="32" t="s">
        <v>57</v>
      </c>
      <c r="B55" s="41">
        <v>0</v>
      </c>
      <c r="C55" s="41">
        <v>0</v>
      </c>
      <c r="D55" s="41">
        <f t="shared" si="4"/>
        <v>0</v>
      </c>
      <c r="E55" s="41">
        <v>0</v>
      </c>
      <c r="F55" s="41">
        <v>0</v>
      </c>
      <c r="G55" s="41">
        <f t="shared" si="2"/>
        <v>0</v>
      </c>
      <c r="I55" s="53"/>
    </row>
    <row r="56" spans="1:9" x14ac:dyDescent="0.2">
      <c r="A56" s="32" t="s">
        <v>58</v>
      </c>
      <c r="B56" s="41">
        <v>0</v>
      </c>
      <c r="C56" s="41">
        <v>0</v>
      </c>
      <c r="D56" s="41">
        <f t="shared" si="4"/>
        <v>0</v>
      </c>
      <c r="E56" s="41">
        <v>0</v>
      </c>
      <c r="F56" s="41">
        <v>0</v>
      </c>
      <c r="G56" s="41">
        <f t="shared" si="2"/>
        <v>0</v>
      </c>
      <c r="I56" s="53"/>
    </row>
    <row r="57" spans="1:9" x14ac:dyDescent="0.2">
      <c r="A57" s="35" t="s">
        <v>123</v>
      </c>
      <c r="B57" s="40">
        <f>SUM(B58:B64)</f>
        <v>0</v>
      </c>
      <c r="C57" s="40">
        <f t="shared" ref="C57:G57" si="9">SUM(C58:C64)</f>
        <v>0</v>
      </c>
      <c r="D57" s="40">
        <f t="shared" si="9"/>
        <v>0</v>
      </c>
      <c r="E57" s="40">
        <f t="shared" si="9"/>
        <v>0</v>
      </c>
      <c r="F57" s="40">
        <f t="shared" si="9"/>
        <v>0</v>
      </c>
      <c r="G57" s="40">
        <f t="shared" si="9"/>
        <v>0</v>
      </c>
      <c r="I57" s="52"/>
    </row>
    <row r="58" spans="1:9" x14ac:dyDescent="0.2">
      <c r="A58" s="32" t="s">
        <v>59</v>
      </c>
      <c r="B58" s="41">
        <v>0</v>
      </c>
      <c r="C58" s="41">
        <v>0</v>
      </c>
      <c r="D58" s="41">
        <f t="shared" si="4"/>
        <v>0</v>
      </c>
      <c r="E58" s="41">
        <v>0</v>
      </c>
      <c r="F58" s="41">
        <v>0</v>
      </c>
      <c r="G58" s="41">
        <f t="shared" si="2"/>
        <v>0</v>
      </c>
      <c r="I58" s="53"/>
    </row>
    <row r="59" spans="1:9" x14ac:dyDescent="0.2">
      <c r="A59" s="32" t="s">
        <v>60</v>
      </c>
      <c r="B59" s="41">
        <v>0</v>
      </c>
      <c r="C59" s="41">
        <v>0</v>
      </c>
      <c r="D59" s="41">
        <f t="shared" si="4"/>
        <v>0</v>
      </c>
      <c r="E59" s="41">
        <v>0</v>
      </c>
      <c r="F59" s="41">
        <v>0</v>
      </c>
      <c r="G59" s="41">
        <f t="shared" si="2"/>
        <v>0</v>
      </c>
      <c r="I59" s="53"/>
    </row>
    <row r="60" spans="1:9" x14ac:dyDescent="0.2">
      <c r="A60" s="32" t="s">
        <v>61</v>
      </c>
      <c r="B60" s="41">
        <v>0</v>
      </c>
      <c r="C60" s="41">
        <v>0</v>
      </c>
      <c r="D60" s="41">
        <f t="shared" si="4"/>
        <v>0</v>
      </c>
      <c r="E60" s="41">
        <v>0</v>
      </c>
      <c r="F60" s="41">
        <v>0</v>
      </c>
      <c r="G60" s="41">
        <f t="shared" si="2"/>
        <v>0</v>
      </c>
      <c r="I60" s="53"/>
    </row>
    <row r="61" spans="1:9" x14ac:dyDescent="0.2">
      <c r="A61" s="32" t="s">
        <v>62</v>
      </c>
      <c r="B61" s="41">
        <v>0</v>
      </c>
      <c r="C61" s="41">
        <v>0</v>
      </c>
      <c r="D61" s="41">
        <f t="shared" si="4"/>
        <v>0</v>
      </c>
      <c r="E61" s="41">
        <v>0</v>
      </c>
      <c r="F61" s="41">
        <v>0</v>
      </c>
      <c r="G61" s="41">
        <f t="shared" si="2"/>
        <v>0</v>
      </c>
      <c r="I61" s="53"/>
    </row>
    <row r="62" spans="1:9" x14ac:dyDescent="0.2">
      <c r="A62" s="32" t="s">
        <v>63</v>
      </c>
      <c r="B62" s="41">
        <v>0</v>
      </c>
      <c r="C62" s="41">
        <v>0</v>
      </c>
      <c r="D62" s="41">
        <f t="shared" si="4"/>
        <v>0</v>
      </c>
      <c r="E62" s="41">
        <v>0</v>
      </c>
      <c r="F62" s="41">
        <v>0</v>
      </c>
      <c r="G62" s="41">
        <f t="shared" si="2"/>
        <v>0</v>
      </c>
      <c r="I62" s="53"/>
    </row>
    <row r="63" spans="1:9" x14ac:dyDescent="0.2">
      <c r="A63" s="32" t="s">
        <v>64</v>
      </c>
      <c r="B63" s="41">
        <v>0</v>
      </c>
      <c r="C63" s="41">
        <v>0</v>
      </c>
      <c r="D63" s="41">
        <f t="shared" si="4"/>
        <v>0</v>
      </c>
      <c r="E63" s="41">
        <v>0</v>
      </c>
      <c r="F63" s="41">
        <v>0</v>
      </c>
      <c r="G63" s="41">
        <f t="shared" si="2"/>
        <v>0</v>
      </c>
      <c r="I63" s="53"/>
    </row>
    <row r="64" spans="1:9" x14ac:dyDescent="0.2">
      <c r="A64" s="32" t="s">
        <v>65</v>
      </c>
      <c r="B64" s="41">
        <v>0</v>
      </c>
      <c r="C64" s="41">
        <v>0</v>
      </c>
      <c r="D64" s="41">
        <f t="shared" si="4"/>
        <v>0</v>
      </c>
      <c r="E64" s="41">
        <v>0</v>
      </c>
      <c r="F64" s="41">
        <v>0</v>
      </c>
      <c r="G64" s="41">
        <f t="shared" si="2"/>
        <v>0</v>
      </c>
      <c r="I64" s="53"/>
    </row>
    <row r="65" spans="1:9" x14ac:dyDescent="0.2">
      <c r="A65" s="35" t="s">
        <v>124</v>
      </c>
      <c r="B65" s="40">
        <f>SUM(B66:B68)</f>
        <v>0</v>
      </c>
      <c r="C65" s="40">
        <f t="shared" ref="C65:G65" si="10">SUM(C66:C68)</f>
        <v>0</v>
      </c>
      <c r="D65" s="40">
        <f t="shared" si="10"/>
        <v>0</v>
      </c>
      <c r="E65" s="40">
        <f t="shared" si="10"/>
        <v>0</v>
      </c>
      <c r="F65" s="40">
        <f t="shared" si="10"/>
        <v>0</v>
      </c>
      <c r="G65" s="40">
        <f t="shared" si="10"/>
        <v>0</v>
      </c>
      <c r="I65" s="52"/>
    </row>
    <row r="66" spans="1:9" x14ac:dyDescent="0.2">
      <c r="A66" s="32" t="s">
        <v>66</v>
      </c>
      <c r="B66" s="41">
        <v>0</v>
      </c>
      <c r="C66" s="41">
        <v>0</v>
      </c>
      <c r="D66" s="41">
        <f t="shared" si="4"/>
        <v>0</v>
      </c>
      <c r="E66" s="41">
        <v>0</v>
      </c>
      <c r="F66" s="41">
        <v>0</v>
      </c>
      <c r="G66" s="41">
        <f t="shared" si="2"/>
        <v>0</v>
      </c>
      <c r="I66" s="53"/>
    </row>
    <row r="67" spans="1:9" x14ac:dyDescent="0.2">
      <c r="A67" s="32" t="s">
        <v>67</v>
      </c>
      <c r="B67" s="41">
        <v>0</v>
      </c>
      <c r="C67" s="41">
        <v>0</v>
      </c>
      <c r="D67" s="41">
        <f t="shared" si="4"/>
        <v>0</v>
      </c>
      <c r="E67" s="41">
        <v>0</v>
      </c>
      <c r="F67" s="41">
        <v>0</v>
      </c>
      <c r="G67" s="41">
        <f t="shared" si="2"/>
        <v>0</v>
      </c>
      <c r="I67" s="53"/>
    </row>
    <row r="68" spans="1:9" x14ac:dyDescent="0.2">
      <c r="A68" s="32" t="s">
        <v>68</v>
      </c>
      <c r="B68" s="41">
        <v>0</v>
      </c>
      <c r="C68" s="41">
        <v>0</v>
      </c>
      <c r="D68" s="41">
        <f t="shared" si="4"/>
        <v>0</v>
      </c>
      <c r="E68" s="41">
        <v>0</v>
      </c>
      <c r="F68" s="41">
        <v>0</v>
      </c>
      <c r="G68" s="41">
        <f t="shared" si="2"/>
        <v>0</v>
      </c>
      <c r="I68" s="53"/>
    </row>
    <row r="69" spans="1:9" x14ac:dyDescent="0.2">
      <c r="A69" s="35" t="s">
        <v>69</v>
      </c>
      <c r="B69" s="40">
        <f>SUM(B70:B76)</f>
        <v>0</v>
      </c>
      <c r="C69" s="40">
        <f t="shared" ref="C69:G69" si="11">SUM(C70:C76)</f>
        <v>0</v>
      </c>
      <c r="D69" s="40">
        <f t="shared" si="11"/>
        <v>0</v>
      </c>
      <c r="E69" s="40">
        <f t="shared" si="11"/>
        <v>0</v>
      </c>
      <c r="F69" s="40">
        <f t="shared" si="11"/>
        <v>0</v>
      </c>
      <c r="G69" s="40">
        <f t="shared" si="11"/>
        <v>0</v>
      </c>
      <c r="I69" s="52"/>
    </row>
    <row r="70" spans="1:9" x14ac:dyDescent="0.2">
      <c r="A70" s="32" t="s">
        <v>70</v>
      </c>
      <c r="B70" s="41">
        <v>0</v>
      </c>
      <c r="C70" s="41">
        <v>0</v>
      </c>
      <c r="D70" s="41">
        <f t="shared" si="4"/>
        <v>0</v>
      </c>
      <c r="E70" s="41">
        <v>0</v>
      </c>
      <c r="F70" s="41">
        <v>0</v>
      </c>
      <c r="G70" s="41">
        <f t="shared" si="2"/>
        <v>0</v>
      </c>
      <c r="I70" s="53"/>
    </row>
    <row r="71" spans="1:9" x14ac:dyDescent="0.2">
      <c r="A71" s="32" t="s">
        <v>71</v>
      </c>
      <c r="B71" s="41">
        <v>0</v>
      </c>
      <c r="C71" s="41">
        <v>0</v>
      </c>
      <c r="D71" s="41">
        <f t="shared" si="4"/>
        <v>0</v>
      </c>
      <c r="E71" s="41">
        <v>0</v>
      </c>
      <c r="F71" s="41">
        <v>0</v>
      </c>
      <c r="G71" s="41">
        <f t="shared" ref="G71:G76" si="12">+D71-E71</f>
        <v>0</v>
      </c>
      <c r="I71" s="53"/>
    </row>
    <row r="72" spans="1:9" x14ac:dyDescent="0.2">
      <c r="A72" s="32" t="s">
        <v>72</v>
      </c>
      <c r="B72" s="41">
        <v>0</v>
      </c>
      <c r="C72" s="41">
        <v>0</v>
      </c>
      <c r="D72" s="41">
        <f t="shared" si="4"/>
        <v>0</v>
      </c>
      <c r="E72" s="41">
        <v>0</v>
      </c>
      <c r="F72" s="41">
        <v>0</v>
      </c>
      <c r="G72" s="41">
        <f t="shared" si="12"/>
        <v>0</v>
      </c>
      <c r="I72" s="53"/>
    </row>
    <row r="73" spans="1:9" x14ac:dyDescent="0.2">
      <c r="A73" s="32" t="s">
        <v>73</v>
      </c>
      <c r="B73" s="41">
        <v>0</v>
      </c>
      <c r="C73" s="41">
        <v>0</v>
      </c>
      <c r="D73" s="41">
        <f t="shared" si="4"/>
        <v>0</v>
      </c>
      <c r="E73" s="41">
        <v>0</v>
      </c>
      <c r="F73" s="41">
        <v>0</v>
      </c>
      <c r="G73" s="41">
        <f t="shared" si="12"/>
        <v>0</v>
      </c>
      <c r="I73" s="53"/>
    </row>
    <row r="74" spans="1:9" x14ac:dyDescent="0.2">
      <c r="A74" s="32" t="s">
        <v>74</v>
      </c>
      <c r="B74" s="41">
        <v>0</v>
      </c>
      <c r="C74" s="41">
        <v>0</v>
      </c>
      <c r="D74" s="41">
        <f t="shared" si="4"/>
        <v>0</v>
      </c>
      <c r="E74" s="41">
        <v>0</v>
      </c>
      <c r="F74" s="41">
        <v>0</v>
      </c>
      <c r="G74" s="41">
        <f t="shared" si="12"/>
        <v>0</v>
      </c>
      <c r="I74" s="53"/>
    </row>
    <row r="75" spans="1:9" x14ac:dyDescent="0.2">
      <c r="A75" s="32" t="s">
        <v>75</v>
      </c>
      <c r="B75" s="41">
        <v>0</v>
      </c>
      <c r="C75" s="41">
        <v>0</v>
      </c>
      <c r="D75" s="41">
        <f t="shared" si="4"/>
        <v>0</v>
      </c>
      <c r="E75" s="41">
        <v>0</v>
      </c>
      <c r="F75" s="41">
        <v>0</v>
      </c>
      <c r="G75" s="41">
        <f t="shared" si="12"/>
        <v>0</v>
      </c>
      <c r="I75" s="53"/>
    </row>
    <row r="76" spans="1:9" x14ac:dyDescent="0.2">
      <c r="A76" s="33" t="s">
        <v>76</v>
      </c>
      <c r="B76" s="41">
        <v>0</v>
      </c>
      <c r="C76" s="41">
        <v>0</v>
      </c>
      <c r="D76" s="41">
        <f t="shared" si="4"/>
        <v>0</v>
      </c>
      <c r="E76" s="41">
        <v>0</v>
      </c>
      <c r="F76" s="41">
        <v>0</v>
      </c>
      <c r="G76" s="41">
        <f t="shared" si="12"/>
        <v>0</v>
      </c>
      <c r="I76" s="53"/>
    </row>
    <row r="77" spans="1:9" x14ac:dyDescent="0.2">
      <c r="A77" s="34" t="s">
        <v>77</v>
      </c>
      <c r="B77" s="43">
        <f>+B5+B13+B23+B33+B43+B53+B57+B65+B69</f>
        <v>76252576</v>
      </c>
      <c r="C77" s="43">
        <f t="shared" ref="C77:G77" si="13">+C5+C13+C23+C33+C43+C53+C57+C65+C69</f>
        <v>24371965.510000002</v>
      </c>
      <c r="D77" s="43">
        <f t="shared" si="13"/>
        <v>100624541.51000001</v>
      </c>
      <c r="E77" s="43">
        <f t="shared" si="13"/>
        <v>94533418.529999986</v>
      </c>
      <c r="F77" s="43">
        <f t="shared" si="13"/>
        <v>94030985.799999982</v>
      </c>
      <c r="G77" s="43">
        <f t="shared" si="13"/>
        <v>6091122.9800000014</v>
      </c>
      <c r="I77" s="55"/>
    </row>
    <row r="79" spans="1:9" x14ac:dyDescent="0.2">
      <c r="A79" s="36" t="s">
        <v>132</v>
      </c>
    </row>
    <row r="81" spans="1:6" x14ac:dyDescent="0.2">
      <c r="C81" s="51"/>
    </row>
    <row r="86" spans="1:6" ht="47.25" customHeight="1" x14ac:dyDescent="0.2">
      <c r="A86" s="62" t="s">
        <v>133</v>
      </c>
      <c r="B86" s="62"/>
      <c r="C86" s="37"/>
      <c r="D86" s="62" t="s">
        <v>134</v>
      </c>
      <c r="E86" s="62"/>
      <c r="F86" s="62"/>
    </row>
  </sheetData>
  <sheetProtection formatCells="0" formatColumns="0" formatRows="0" autoFilter="0"/>
  <mergeCells count="4">
    <mergeCell ref="A1:G1"/>
    <mergeCell ref="G2:G3"/>
    <mergeCell ref="A86:B86"/>
    <mergeCell ref="D86:F86"/>
  </mergeCells>
  <printOptions horizontalCentered="1"/>
  <pageMargins left="0.25" right="0.25" top="0.75" bottom="0.75" header="0.3" footer="0.3"/>
  <pageSetup scale="53" orientation="portrait" r:id="rId1"/>
  <ignoredErrors>
    <ignoredError sqref="B5:G5 B13:C13 E13:F13 B23:C23 E23:F23 C33 E33:F33 B43:G43 B53:C53 B57:C57 B65:C65 B69:C69" formulaRange="1"/>
    <ignoredError sqref="D6:D12 G6:G12 G14:G22 D14:D22 D24:D32 G24:G32 G70:G76 G44:G52 G58:G64 G66:G68 B24:B32 B77:G77" unlockedFormula="1"/>
    <ignoredError sqref="D13 G13 G23 D33 G33 D57:G57 D53:G53 D65:G65 D69:G69" formula="1" formulaRange="1"/>
    <ignoredError sqref="E54:F56" formula="1"/>
    <ignoredError sqref="G34:G42 D34:D42 D44:D52 D58:D64 D66:D68 D70:D76 G54:G56 D54:D56" formula="1" unlockedFormula="1"/>
    <ignoredError sqref="B33" formulaRange="1" unlockedFormula="1"/>
    <ignoredError sqref="D23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B16" sqref="B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128</v>
      </c>
      <c r="B1" s="58"/>
      <c r="C1" s="58"/>
      <c r="D1" s="58"/>
      <c r="E1" s="58"/>
      <c r="F1" s="58"/>
      <c r="G1" s="59"/>
    </row>
    <row r="2" spans="1:7" x14ac:dyDescent="0.2">
      <c r="A2" s="18"/>
      <c r="B2" s="21" t="s">
        <v>0</v>
      </c>
      <c r="C2" s="22"/>
      <c r="D2" s="22"/>
      <c r="E2" s="22"/>
      <c r="F2" s="23"/>
      <c r="G2" s="60" t="s">
        <v>7</v>
      </c>
    </row>
    <row r="3" spans="1:7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9"/>
      <c r="B5" s="7"/>
      <c r="C5" s="7"/>
      <c r="D5" s="7"/>
      <c r="E5" s="7"/>
      <c r="F5" s="7"/>
      <c r="G5" s="7"/>
    </row>
    <row r="6" spans="1:7" x14ac:dyDescent="0.2">
      <c r="A6" s="29" t="s">
        <v>78</v>
      </c>
      <c r="B6" s="46">
        <v>76252576</v>
      </c>
      <c r="C6" s="46">
        <v>21461665.510000002</v>
      </c>
      <c r="D6" s="46">
        <f>+B6+C6</f>
        <v>97714241.510000005</v>
      </c>
      <c r="E6" s="46">
        <v>91729503.709999993</v>
      </c>
      <c r="F6" s="46">
        <v>91227070.980000004</v>
      </c>
      <c r="G6" s="46">
        <f>+D6-E6</f>
        <v>5984737.8000000119</v>
      </c>
    </row>
    <row r="7" spans="1:7" x14ac:dyDescent="0.2">
      <c r="A7" s="29"/>
      <c r="B7" s="46"/>
      <c r="C7" s="46"/>
      <c r="D7" s="46"/>
      <c r="E7" s="46"/>
      <c r="F7" s="46"/>
      <c r="G7" s="46"/>
    </row>
    <row r="8" spans="1:7" x14ac:dyDescent="0.2">
      <c r="A8" s="29" t="s">
        <v>79</v>
      </c>
      <c r="B8" s="46">
        <v>0</v>
      </c>
      <c r="C8" s="46">
        <v>2910300</v>
      </c>
      <c r="D8" s="46">
        <f t="shared" ref="D8:D14" si="0">+B8+C8</f>
        <v>2910300</v>
      </c>
      <c r="E8" s="46">
        <v>2803914.82</v>
      </c>
      <c r="F8" s="46">
        <v>2803914.82</v>
      </c>
      <c r="G8" s="46">
        <f t="shared" ref="G8:G14" si="1">+D8-E8</f>
        <v>106385.18000000017</v>
      </c>
    </row>
    <row r="9" spans="1:7" x14ac:dyDescent="0.2">
      <c r="A9" s="29"/>
      <c r="B9" s="46"/>
      <c r="C9" s="46"/>
      <c r="D9" s="46"/>
      <c r="E9" s="46"/>
      <c r="F9" s="46"/>
      <c r="G9" s="46"/>
    </row>
    <row r="10" spans="1:7" x14ac:dyDescent="0.2">
      <c r="A10" s="29" t="s">
        <v>80</v>
      </c>
      <c r="B10" s="46">
        <v>0</v>
      </c>
      <c r="C10" s="46">
        <v>0</v>
      </c>
      <c r="D10" s="46">
        <f t="shared" si="0"/>
        <v>0</v>
      </c>
      <c r="E10" s="46">
        <v>0</v>
      </c>
      <c r="F10" s="46">
        <v>0</v>
      </c>
      <c r="G10" s="46">
        <f t="shared" si="1"/>
        <v>0</v>
      </c>
    </row>
    <row r="11" spans="1:7" x14ac:dyDescent="0.2">
      <c r="A11" s="29"/>
      <c r="B11" s="46"/>
      <c r="C11" s="46"/>
      <c r="D11" s="46"/>
      <c r="E11" s="46"/>
      <c r="F11" s="46"/>
      <c r="G11" s="46"/>
    </row>
    <row r="12" spans="1:7" x14ac:dyDescent="0.2">
      <c r="A12" s="29" t="s">
        <v>41</v>
      </c>
      <c r="B12" s="46">
        <v>0</v>
      </c>
      <c r="C12" s="46">
        <v>0</v>
      </c>
      <c r="D12" s="46">
        <f t="shared" si="0"/>
        <v>0</v>
      </c>
      <c r="E12" s="46">
        <v>0</v>
      </c>
      <c r="F12" s="46">
        <v>0</v>
      </c>
      <c r="G12" s="46">
        <f t="shared" si="1"/>
        <v>0</v>
      </c>
    </row>
    <row r="13" spans="1:7" x14ac:dyDescent="0.2">
      <c r="A13" s="29"/>
      <c r="B13" s="46"/>
      <c r="C13" s="46"/>
      <c r="D13" s="46"/>
      <c r="E13" s="46"/>
      <c r="F13" s="46"/>
      <c r="G13" s="46"/>
    </row>
    <row r="14" spans="1:7" x14ac:dyDescent="0.2">
      <c r="A14" s="29" t="s">
        <v>66</v>
      </c>
      <c r="B14" s="46">
        <v>0</v>
      </c>
      <c r="C14" s="46">
        <v>0</v>
      </c>
      <c r="D14" s="46">
        <f t="shared" si="0"/>
        <v>0</v>
      </c>
      <c r="E14" s="46">
        <v>0</v>
      </c>
      <c r="F14" s="46">
        <v>0</v>
      </c>
      <c r="G14" s="46">
        <f t="shared" si="1"/>
        <v>0</v>
      </c>
    </row>
    <row r="15" spans="1:7" x14ac:dyDescent="0.2">
      <c r="A15" s="30"/>
      <c r="B15" s="45"/>
      <c r="C15" s="45"/>
      <c r="D15" s="45"/>
      <c r="E15" s="45"/>
      <c r="F15" s="45"/>
      <c r="G15" s="45"/>
    </row>
    <row r="16" spans="1:7" x14ac:dyDescent="0.2">
      <c r="A16" s="31" t="s">
        <v>77</v>
      </c>
      <c r="B16" s="39">
        <f>SUM(B6:B14)</f>
        <v>76252576</v>
      </c>
      <c r="C16" s="39">
        <f t="shared" ref="C16:G16" si="2">SUM(C6:C14)</f>
        <v>24371965.510000002</v>
      </c>
      <c r="D16" s="39">
        <f t="shared" si="2"/>
        <v>100624541.51000001</v>
      </c>
      <c r="E16" s="39">
        <f t="shared" si="2"/>
        <v>94533418.529999986</v>
      </c>
      <c r="F16" s="39">
        <f t="shared" si="2"/>
        <v>94030985.799999997</v>
      </c>
      <c r="G16" s="39">
        <f t="shared" si="2"/>
        <v>6091122.9800000116</v>
      </c>
    </row>
    <row r="18" spans="1:6" x14ac:dyDescent="0.2">
      <c r="A18" s="36" t="s">
        <v>132</v>
      </c>
    </row>
    <row r="25" spans="1:6" ht="52.5" customHeight="1" x14ac:dyDescent="0.2">
      <c r="A25" s="62" t="s">
        <v>133</v>
      </c>
      <c r="B25" s="62"/>
      <c r="C25" s="37"/>
      <c r="D25" s="62" t="s">
        <v>134</v>
      </c>
      <c r="E25" s="62"/>
      <c r="F25" s="62"/>
    </row>
  </sheetData>
  <sheetProtection formatCells="0" formatColumns="0" formatRows="0" autoFilter="0"/>
  <mergeCells count="4">
    <mergeCell ref="G2:G3"/>
    <mergeCell ref="A1:G1"/>
    <mergeCell ref="A25:B25"/>
    <mergeCell ref="D25:F2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D6 G6 B16:G16 D8 G8 D10 G10 D12 G12 D14 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8" width="12" style="1"/>
    <col min="9" max="9" width="15" style="1" customWidth="1"/>
    <col min="10" max="16384" width="12" style="1"/>
  </cols>
  <sheetData>
    <row r="1" spans="1:12" ht="45" customHeight="1" x14ac:dyDescent="0.2">
      <c r="A1" s="57" t="s">
        <v>130</v>
      </c>
      <c r="B1" s="58"/>
      <c r="C1" s="58"/>
      <c r="D1" s="58"/>
      <c r="E1" s="58"/>
      <c r="F1" s="58"/>
      <c r="G1" s="59"/>
    </row>
    <row r="2" spans="1:12" x14ac:dyDescent="0.2">
      <c r="A2" s="9"/>
      <c r="B2" s="9"/>
      <c r="C2" s="9"/>
      <c r="D2" s="9"/>
      <c r="E2" s="9"/>
      <c r="F2" s="9"/>
      <c r="G2" s="9"/>
    </row>
    <row r="3" spans="1:12" x14ac:dyDescent="0.2">
      <c r="A3" s="18"/>
      <c r="B3" s="21" t="s">
        <v>0</v>
      </c>
      <c r="C3" s="22"/>
      <c r="D3" s="22"/>
      <c r="E3" s="22"/>
      <c r="F3" s="23"/>
      <c r="G3" s="60" t="s">
        <v>7</v>
      </c>
    </row>
    <row r="4" spans="1:12" ht="24.95" customHeight="1" x14ac:dyDescent="0.2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1"/>
    </row>
    <row r="5" spans="1:12" x14ac:dyDescent="0.2">
      <c r="A5" s="20"/>
      <c r="B5" s="50">
        <v>1</v>
      </c>
      <c r="C5" s="50">
        <v>2</v>
      </c>
      <c r="D5" s="50" t="s">
        <v>8</v>
      </c>
      <c r="E5" s="50">
        <v>4</v>
      </c>
      <c r="F5" s="50">
        <v>5</v>
      </c>
      <c r="G5" s="50" t="s">
        <v>9</v>
      </c>
    </row>
    <row r="6" spans="1:12" x14ac:dyDescent="0.2">
      <c r="A6" s="49"/>
      <c r="B6" s="47"/>
      <c r="C6" s="47"/>
      <c r="D6" s="47"/>
      <c r="E6" s="47"/>
      <c r="F6" s="47"/>
      <c r="G6" s="47"/>
    </row>
    <row r="7" spans="1:12" x14ac:dyDescent="0.2">
      <c r="A7" t="s">
        <v>135</v>
      </c>
      <c r="B7" s="6">
        <v>3487656</v>
      </c>
      <c r="C7" s="41">
        <v>-305318.75</v>
      </c>
      <c r="D7" s="41">
        <f>+B7+C7</f>
        <v>3182337.25</v>
      </c>
      <c r="E7" s="41">
        <v>3164599.63</v>
      </c>
      <c r="F7" s="41">
        <v>3155191.5</v>
      </c>
      <c r="G7" s="41">
        <f>+D7-E7</f>
        <v>17737.620000000112</v>
      </c>
      <c r="I7" s="54"/>
      <c r="J7" s="51"/>
      <c r="K7" s="56"/>
      <c r="L7" s="51"/>
    </row>
    <row r="8" spans="1:12" x14ac:dyDescent="0.2">
      <c r="A8" t="s">
        <v>136</v>
      </c>
      <c r="B8" s="6">
        <v>8359371</v>
      </c>
      <c r="C8" s="41">
        <v>1871340.94</v>
      </c>
      <c r="D8" s="41">
        <f t="shared" ref="D8:D14" si="0">+B8+C8</f>
        <v>10230711.939999999</v>
      </c>
      <c r="E8" s="41">
        <v>7039244.75</v>
      </c>
      <c r="F8" s="41">
        <v>7008006.3499999996</v>
      </c>
      <c r="G8" s="41">
        <f t="shared" ref="G8:G14" si="1">+D8-E8</f>
        <v>3191467.1899999995</v>
      </c>
      <c r="I8" s="54"/>
      <c r="J8" s="51"/>
      <c r="K8" s="56"/>
      <c r="L8" s="51"/>
    </row>
    <row r="9" spans="1:12" x14ac:dyDescent="0.2">
      <c r="A9" t="s">
        <v>137</v>
      </c>
      <c r="B9" s="6">
        <v>4083029</v>
      </c>
      <c r="C9" s="41">
        <v>741763.66</v>
      </c>
      <c r="D9" s="41">
        <f t="shared" si="0"/>
        <v>4824792.66</v>
      </c>
      <c r="E9" s="41">
        <v>4606793.29</v>
      </c>
      <c r="F9" s="41">
        <v>4408294.43</v>
      </c>
      <c r="G9" s="41">
        <f t="shared" si="1"/>
        <v>217999.37000000011</v>
      </c>
      <c r="I9" s="54"/>
      <c r="J9" s="51"/>
      <c r="K9" s="56"/>
      <c r="L9" s="51"/>
    </row>
    <row r="10" spans="1:12" x14ac:dyDescent="0.2">
      <c r="A10" t="s">
        <v>138</v>
      </c>
      <c r="B10" s="6">
        <v>15563514</v>
      </c>
      <c r="C10" s="41">
        <v>8958881.5399999991</v>
      </c>
      <c r="D10" s="41">
        <f t="shared" si="0"/>
        <v>24522395.539999999</v>
      </c>
      <c r="E10" s="41">
        <v>22536058.5</v>
      </c>
      <c r="F10" s="41">
        <v>22482015.010000002</v>
      </c>
      <c r="G10" s="41">
        <f t="shared" si="1"/>
        <v>1986337.0399999991</v>
      </c>
      <c r="I10" s="54"/>
      <c r="J10" s="51"/>
      <c r="K10" s="56"/>
      <c r="L10" s="51"/>
    </row>
    <row r="11" spans="1:12" x14ac:dyDescent="0.2">
      <c r="A11" t="s">
        <v>139</v>
      </c>
      <c r="B11" s="6">
        <v>16252390</v>
      </c>
      <c r="C11" s="41">
        <v>-1850633.58</v>
      </c>
      <c r="D11" s="41">
        <f t="shared" si="0"/>
        <v>14401756.42</v>
      </c>
      <c r="E11" s="41">
        <v>14314413.98</v>
      </c>
      <c r="F11" s="41">
        <v>14308818.93</v>
      </c>
      <c r="G11" s="41">
        <f t="shared" si="1"/>
        <v>87342.439999999478</v>
      </c>
      <c r="I11" s="54"/>
      <c r="J11" s="51"/>
      <c r="K11" s="56"/>
      <c r="L11" s="51"/>
    </row>
    <row r="12" spans="1:12" x14ac:dyDescent="0.2">
      <c r="A12" t="s">
        <v>140</v>
      </c>
      <c r="B12" s="6">
        <v>4712908</v>
      </c>
      <c r="C12" s="41">
        <v>2238613.94</v>
      </c>
      <c r="D12" s="41">
        <f t="shared" si="0"/>
        <v>6951521.9399999995</v>
      </c>
      <c r="E12" s="41">
        <v>6710933.4000000004</v>
      </c>
      <c r="F12" s="41">
        <v>6511223.4000000004</v>
      </c>
      <c r="G12" s="41">
        <f t="shared" si="1"/>
        <v>240588.53999999911</v>
      </c>
      <c r="I12" s="54"/>
      <c r="J12" s="51"/>
      <c r="K12" s="56"/>
      <c r="L12" s="51"/>
    </row>
    <row r="13" spans="1:12" x14ac:dyDescent="0.2">
      <c r="A13" t="s">
        <v>141</v>
      </c>
      <c r="B13" s="6">
        <v>12353169</v>
      </c>
      <c r="C13" s="41">
        <v>4785308.1399999997</v>
      </c>
      <c r="D13" s="41">
        <f t="shared" si="0"/>
        <v>17138477.140000001</v>
      </c>
      <c r="E13" s="41">
        <v>16903039.649999999</v>
      </c>
      <c r="F13" s="41">
        <v>16899789.649999999</v>
      </c>
      <c r="G13" s="41">
        <f t="shared" si="1"/>
        <v>235437.49000000209</v>
      </c>
      <c r="I13" s="54"/>
      <c r="J13" s="51"/>
      <c r="K13" s="56"/>
      <c r="L13" s="51"/>
    </row>
    <row r="14" spans="1:12" x14ac:dyDescent="0.2">
      <c r="A14" t="s">
        <v>142</v>
      </c>
      <c r="B14" s="6">
        <v>11440539</v>
      </c>
      <c r="C14" s="41">
        <v>7932009.6200000001</v>
      </c>
      <c r="D14" s="41">
        <f t="shared" si="0"/>
        <v>19372548.620000001</v>
      </c>
      <c r="E14" s="41">
        <v>19258335.329999998</v>
      </c>
      <c r="F14" s="41">
        <v>19257646.530000001</v>
      </c>
      <c r="G14" s="41">
        <f t="shared" si="1"/>
        <v>114213.29000000283</v>
      </c>
      <c r="I14" s="54"/>
      <c r="J14" s="51"/>
      <c r="K14" s="56"/>
      <c r="L14" s="51"/>
    </row>
    <row r="15" spans="1:12" x14ac:dyDescent="0.2">
      <c r="A15" s="25"/>
      <c r="B15" s="48"/>
      <c r="C15" s="48"/>
      <c r="D15" s="48"/>
      <c r="E15" s="48"/>
      <c r="F15" s="48"/>
      <c r="G15" s="48"/>
    </row>
    <row r="16" spans="1:12" x14ac:dyDescent="0.2">
      <c r="A16" s="26" t="s">
        <v>77</v>
      </c>
      <c r="B16" s="44">
        <f>SUM(B7:B14)</f>
        <v>76252576</v>
      </c>
      <c r="C16" s="44">
        <f t="shared" ref="C16:G16" si="2">SUM(C7:C14)</f>
        <v>24371965.509999998</v>
      </c>
      <c r="D16" s="44">
        <f t="shared" si="2"/>
        <v>100624541.51000001</v>
      </c>
      <c r="E16" s="44">
        <f t="shared" si="2"/>
        <v>94533418.530000001</v>
      </c>
      <c r="F16" s="44">
        <f t="shared" si="2"/>
        <v>94030985.799999997</v>
      </c>
      <c r="G16" s="44">
        <f t="shared" si="2"/>
        <v>6091122.9800000023</v>
      </c>
    </row>
    <row r="19" spans="1:7" ht="45" customHeight="1" x14ac:dyDescent="0.2">
      <c r="A19" s="57" t="s">
        <v>143</v>
      </c>
      <c r="B19" s="58"/>
      <c r="C19" s="58"/>
      <c r="D19" s="58"/>
      <c r="E19" s="58"/>
      <c r="F19" s="58"/>
      <c r="G19" s="59"/>
    </row>
    <row r="21" spans="1:7" x14ac:dyDescent="0.2">
      <c r="A21" s="18"/>
      <c r="B21" s="21" t="s">
        <v>0</v>
      </c>
      <c r="C21" s="22"/>
      <c r="D21" s="22"/>
      <c r="E21" s="22"/>
      <c r="F21" s="23"/>
      <c r="G21" s="60" t="s">
        <v>7</v>
      </c>
    </row>
    <row r="22" spans="1:7" ht="22.5" x14ac:dyDescent="0.2">
      <c r="A22" s="19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61"/>
    </row>
    <row r="23" spans="1:7" x14ac:dyDescent="0.2">
      <c r="A23" s="20"/>
      <c r="B23" s="4">
        <v>1</v>
      </c>
      <c r="C23" s="39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0"/>
      <c r="B24" s="11"/>
      <c r="C24" s="11"/>
      <c r="D24" s="11"/>
      <c r="E24" s="11"/>
      <c r="F24" s="11"/>
      <c r="G24" s="11"/>
    </row>
    <row r="25" spans="1:7" x14ac:dyDescent="0.2">
      <c r="A25" s="25" t="s">
        <v>81</v>
      </c>
      <c r="B25" s="12"/>
      <c r="C25" s="12"/>
      <c r="D25" s="12"/>
      <c r="E25" s="12"/>
      <c r="F25" s="12"/>
      <c r="G25" s="12"/>
    </row>
    <row r="26" spans="1:7" x14ac:dyDescent="0.2">
      <c r="A26" s="25" t="s">
        <v>82</v>
      </c>
      <c r="B26" s="12"/>
      <c r="C26" s="12"/>
      <c r="D26" s="12"/>
      <c r="E26" s="12"/>
      <c r="F26" s="12"/>
      <c r="G26" s="12"/>
    </row>
    <row r="27" spans="1:7" x14ac:dyDescent="0.2">
      <c r="A27" s="25" t="s">
        <v>83</v>
      </c>
      <c r="B27" s="12"/>
      <c r="C27" s="12"/>
      <c r="D27" s="12"/>
      <c r="E27" s="12"/>
      <c r="F27" s="12"/>
      <c r="G27" s="12"/>
    </row>
    <row r="28" spans="1:7" x14ac:dyDescent="0.2">
      <c r="A28" s="25" t="s">
        <v>84</v>
      </c>
      <c r="B28" s="12"/>
      <c r="C28" s="12"/>
      <c r="D28" s="12"/>
      <c r="E28" s="12"/>
      <c r="F28" s="12"/>
      <c r="G28" s="12"/>
    </row>
    <row r="29" spans="1:7" x14ac:dyDescent="0.2">
      <c r="A29" s="2"/>
      <c r="B29" s="13"/>
      <c r="C29" s="13"/>
      <c r="D29" s="13"/>
      <c r="E29" s="13"/>
      <c r="F29" s="13"/>
      <c r="G29" s="13"/>
    </row>
    <row r="30" spans="1:7" x14ac:dyDescent="0.2">
      <c r="A30" s="26" t="s">
        <v>77</v>
      </c>
      <c r="B30" s="8"/>
      <c r="C30" s="8"/>
      <c r="D30" s="8"/>
      <c r="E30" s="8"/>
      <c r="F30" s="8"/>
      <c r="G30" s="8"/>
    </row>
    <row r="33" spans="1:7" ht="45" customHeight="1" x14ac:dyDescent="0.2">
      <c r="A33" s="57" t="s">
        <v>144</v>
      </c>
      <c r="B33" s="58"/>
      <c r="C33" s="58"/>
      <c r="D33" s="58"/>
      <c r="E33" s="58"/>
      <c r="F33" s="58"/>
      <c r="G33" s="59"/>
    </row>
    <row r="34" spans="1:7" x14ac:dyDescent="0.2">
      <c r="A34" s="18"/>
      <c r="B34" s="21" t="s">
        <v>0</v>
      </c>
      <c r="C34" s="22"/>
      <c r="D34" s="22"/>
      <c r="E34" s="22"/>
      <c r="F34" s="23"/>
      <c r="G34" s="60" t="s">
        <v>7</v>
      </c>
    </row>
    <row r="35" spans="1:7" ht="22.5" x14ac:dyDescent="0.2">
      <c r="A35" s="19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61"/>
    </row>
    <row r="36" spans="1:7" x14ac:dyDescent="0.2">
      <c r="A36" s="20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0"/>
      <c r="B37" s="11"/>
      <c r="C37" s="11"/>
      <c r="D37" s="11"/>
      <c r="E37" s="11"/>
      <c r="F37" s="11"/>
      <c r="G37" s="11"/>
    </row>
    <row r="38" spans="1:7" ht="22.5" x14ac:dyDescent="0.2">
      <c r="A38" s="27" t="s">
        <v>85</v>
      </c>
      <c r="B38" s="12">
        <v>76252576</v>
      </c>
      <c r="C38" s="12">
        <v>24371965.509999998</v>
      </c>
      <c r="D38" s="12">
        <f>+B38+C38</f>
        <v>100624541.50999999</v>
      </c>
      <c r="E38" s="12">
        <v>94533418.530000001</v>
      </c>
      <c r="F38" s="12">
        <v>94030985.799999997</v>
      </c>
      <c r="G38" s="12">
        <f>+D38-E38</f>
        <v>6091122.9799999893</v>
      </c>
    </row>
    <row r="39" spans="1:7" x14ac:dyDescent="0.2">
      <c r="A39" s="27"/>
      <c r="B39" s="12"/>
      <c r="C39" s="12"/>
      <c r="D39" s="12"/>
      <c r="E39" s="12"/>
      <c r="F39" s="12"/>
      <c r="G39" s="12"/>
    </row>
    <row r="40" spans="1:7" x14ac:dyDescent="0.2">
      <c r="A40" s="27" t="s">
        <v>86</v>
      </c>
      <c r="B40" s="12">
        <v>0</v>
      </c>
      <c r="C40" s="12">
        <v>0</v>
      </c>
      <c r="D40" s="12">
        <f t="shared" ref="D40:D50" si="3">+B40+C40</f>
        <v>0</v>
      </c>
      <c r="E40" s="12">
        <v>0</v>
      </c>
      <c r="F40" s="12">
        <v>0</v>
      </c>
      <c r="G40" s="12">
        <f t="shared" ref="G40:G50" si="4">+D40-E40</f>
        <v>0</v>
      </c>
    </row>
    <row r="41" spans="1:7" x14ac:dyDescent="0.2">
      <c r="A41" s="27"/>
      <c r="B41" s="12"/>
      <c r="C41" s="12"/>
      <c r="D41" s="12"/>
      <c r="E41" s="12"/>
      <c r="F41" s="12"/>
      <c r="G41" s="12"/>
    </row>
    <row r="42" spans="1:7" ht="22.5" x14ac:dyDescent="0.2">
      <c r="A42" s="27" t="s">
        <v>87</v>
      </c>
      <c r="B42" s="12">
        <v>0</v>
      </c>
      <c r="C42" s="12">
        <v>0</v>
      </c>
      <c r="D42" s="12">
        <f t="shared" si="3"/>
        <v>0</v>
      </c>
      <c r="E42" s="12">
        <v>0</v>
      </c>
      <c r="F42" s="12">
        <v>0</v>
      </c>
      <c r="G42" s="12">
        <f t="shared" si="4"/>
        <v>0</v>
      </c>
    </row>
    <row r="43" spans="1:7" x14ac:dyDescent="0.2">
      <c r="A43" s="27"/>
      <c r="B43" s="12"/>
      <c r="C43" s="12"/>
      <c r="D43" s="12"/>
      <c r="E43" s="12"/>
      <c r="F43" s="12"/>
      <c r="G43" s="12"/>
    </row>
    <row r="44" spans="1:7" ht="22.5" x14ac:dyDescent="0.2">
      <c r="A44" s="27" t="s">
        <v>88</v>
      </c>
      <c r="B44" s="12">
        <v>0</v>
      </c>
      <c r="C44" s="12">
        <v>0</v>
      </c>
      <c r="D44" s="12">
        <f t="shared" si="3"/>
        <v>0</v>
      </c>
      <c r="E44" s="12">
        <v>0</v>
      </c>
      <c r="F44" s="12">
        <v>0</v>
      </c>
      <c r="G44" s="12">
        <f t="shared" si="4"/>
        <v>0</v>
      </c>
    </row>
    <row r="45" spans="1:7" x14ac:dyDescent="0.2">
      <c r="A45" s="27"/>
      <c r="B45" s="12"/>
      <c r="C45" s="12"/>
      <c r="D45" s="12"/>
      <c r="E45" s="12"/>
      <c r="F45" s="12"/>
      <c r="G45" s="12"/>
    </row>
    <row r="46" spans="1:7" ht="22.5" x14ac:dyDescent="0.2">
      <c r="A46" s="27" t="s">
        <v>89</v>
      </c>
      <c r="B46" s="12">
        <v>0</v>
      </c>
      <c r="C46" s="12">
        <v>0</v>
      </c>
      <c r="D46" s="12">
        <f t="shared" si="3"/>
        <v>0</v>
      </c>
      <c r="E46" s="12">
        <v>0</v>
      </c>
      <c r="F46" s="12">
        <v>0</v>
      </c>
      <c r="G46" s="12">
        <f t="shared" si="4"/>
        <v>0</v>
      </c>
    </row>
    <row r="47" spans="1:7" x14ac:dyDescent="0.2">
      <c r="A47" s="27"/>
      <c r="B47" s="12"/>
      <c r="C47" s="12"/>
      <c r="D47" s="12"/>
      <c r="E47" s="12"/>
      <c r="F47" s="12"/>
      <c r="G47" s="12"/>
    </row>
    <row r="48" spans="1:7" ht="22.5" x14ac:dyDescent="0.2">
      <c r="A48" s="27" t="s">
        <v>90</v>
      </c>
      <c r="B48" s="12">
        <v>0</v>
      </c>
      <c r="C48" s="12">
        <v>0</v>
      </c>
      <c r="D48" s="12">
        <f t="shared" si="3"/>
        <v>0</v>
      </c>
      <c r="E48" s="12">
        <v>0</v>
      </c>
      <c r="F48" s="12">
        <v>0</v>
      </c>
      <c r="G48" s="12">
        <f t="shared" si="4"/>
        <v>0</v>
      </c>
    </row>
    <row r="49" spans="1:7" x14ac:dyDescent="0.2">
      <c r="A49" s="27"/>
      <c r="B49" s="12"/>
      <c r="C49" s="12"/>
      <c r="D49" s="12"/>
      <c r="E49" s="12"/>
      <c r="F49" s="12"/>
      <c r="G49" s="12"/>
    </row>
    <row r="50" spans="1:7" x14ac:dyDescent="0.2">
      <c r="A50" s="27" t="s">
        <v>91</v>
      </c>
      <c r="B50" s="12">
        <v>0</v>
      </c>
      <c r="C50" s="12">
        <v>0</v>
      </c>
      <c r="D50" s="12">
        <f t="shared" si="3"/>
        <v>0</v>
      </c>
      <c r="E50" s="12">
        <v>0</v>
      </c>
      <c r="F50" s="12">
        <v>0</v>
      </c>
      <c r="G50" s="12">
        <f t="shared" si="4"/>
        <v>0</v>
      </c>
    </row>
    <row r="51" spans="1:7" x14ac:dyDescent="0.2">
      <c r="A51" s="28"/>
      <c r="B51" s="13"/>
      <c r="C51" s="13"/>
      <c r="D51" s="13"/>
      <c r="E51" s="13"/>
      <c r="F51" s="13"/>
      <c r="G51" s="13"/>
    </row>
    <row r="52" spans="1:7" x14ac:dyDescent="0.2">
      <c r="A52" s="17" t="s">
        <v>77</v>
      </c>
      <c r="B52" s="8">
        <f>SUM(B38:B50)</f>
        <v>76252576</v>
      </c>
      <c r="C52" s="8">
        <f t="shared" ref="C52:G52" si="5">SUM(C38:C50)</f>
        <v>24371965.509999998</v>
      </c>
      <c r="D52" s="8">
        <f t="shared" si="5"/>
        <v>100624541.50999999</v>
      </c>
      <c r="E52" s="8">
        <f t="shared" si="5"/>
        <v>94533418.530000001</v>
      </c>
      <c r="F52" s="8">
        <f t="shared" si="5"/>
        <v>94030985.799999997</v>
      </c>
      <c r="G52" s="8">
        <f t="shared" si="5"/>
        <v>6091122.9799999893</v>
      </c>
    </row>
    <row r="54" spans="1:7" x14ac:dyDescent="0.2">
      <c r="A54" s="36" t="s">
        <v>132</v>
      </c>
    </row>
    <row r="61" spans="1:7" ht="47.25" customHeight="1" x14ac:dyDescent="0.2">
      <c r="A61" s="62" t="s">
        <v>133</v>
      </c>
      <c r="B61" s="62"/>
      <c r="C61" s="37"/>
      <c r="D61" s="62" t="s">
        <v>134</v>
      </c>
      <c r="E61" s="62"/>
      <c r="F61" s="62"/>
    </row>
  </sheetData>
  <sheetProtection formatCells="0" formatColumns="0" formatRows="0" insertRows="0" deleteRows="0" autoFilter="0"/>
  <mergeCells count="8">
    <mergeCell ref="A1:G1"/>
    <mergeCell ref="A19:G19"/>
    <mergeCell ref="A33:G33"/>
    <mergeCell ref="A61:B61"/>
    <mergeCell ref="D61:F61"/>
    <mergeCell ref="G3:G4"/>
    <mergeCell ref="G21:G22"/>
    <mergeCell ref="G34:G35"/>
  </mergeCells>
  <printOptions horizontalCentered="1"/>
  <pageMargins left="0.25" right="0.25" top="0.75" bottom="0.75" header="0.3" footer="0.3"/>
  <pageSetup scale="54" orientation="portrait" r:id="rId1"/>
  <ignoredErrors>
    <ignoredError sqref="D7:D14 G7:G14 B52:G52 D38 G38 D40 G40 D42 G42 D44 G44 D46 G46 D48 G48 D50 G50 B16:G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opLeftCell="A8" zoomScaleNormal="100" workbookViewId="0">
      <selection activeCell="L20" sqref="L2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131</v>
      </c>
      <c r="B1" s="63"/>
      <c r="C1" s="63"/>
      <c r="D1" s="63"/>
      <c r="E1" s="63"/>
      <c r="F1" s="63"/>
      <c r="G1" s="64"/>
    </row>
    <row r="2" spans="1:7" x14ac:dyDescent="0.2">
      <c r="A2" s="18"/>
      <c r="B2" s="21" t="s">
        <v>0</v>
      </c>
      <c r="C2" s="22"/>
      <c r="D2" s="22"/>
      <c r="E2" s="22"/>
      <c r="F2" s="23"/>
      <c r="G2" s="60" t="s">
        <v>7</v>
      </c>
    </row>
    <row r="3" spans="1:7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6"/>
      <c r="B5" s="5"/>
      <c r="C5" s="5"/>
      <c r="D5" s="5"/>
      <c r="E5" s="5"/>
      <c r="F5" s="5"/>
      <c r="G5" s="5"/>
    </row>
    <row r="6" spans="1:7" x14ac:dyDescent="0.2">
      <c r="A6" s="14" t="s">
        <v>92</v>
      </c>
      <c r="B6" s="38">
        <f>SUM(B7:B14)</f>
        <v>0</v>
      </c>
      <c r="C6" s="38">
        <f t="shared" ref="C6:G6" si="0">SUM(C7:C14)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</row>
    <row r="7" spans="1:7" x14ac:dyDescent="0.2">
      <c r="A7" s="24" t="s">
        <v>93</v>
      </c>
      <c r="B7" s="6">
        <v>0</v>
      </c>
      <c r="C7" s="6">
        <v>0</v>
      </c>
      <c r="D7" s="6">
        <f>+B7+C7</f>
        <v>0</v>
      </c>
      <c r="E7" s="6">
        <v>0</v>
      </c>
      <c r="F7" s="6">
        <v>0</v>
      </c>
      <c r="G7" s="6">
        <f>+D7-E7</f>
        <v>0</v>
      </c>
    </row>
    <row r="8" spans="1:7" x14ac:dyDescent="0.2">
      <c r="A8" s="24" t="s">
        <v>94</v>
      </c>
      <c r="B8" s="6">
        <v>0</v>
      </c>
      <c r="C8" s="6">
        <v>0</v>
      </c>
      <c r="D8" s="6">
        <f t="shared" ref="D8:D14" si="1">+B8+C8</f>
        <v>0</v>
      </c>
      <c r="E8" s="6">
        <v>0</v>
      </c>
      <c r="F8" s="6">
        <v>0</v>
      </c>
      <c r="G8" s="6">
        <f t="shared" ref="G8:G14" si="2">+D8-E8</f>
        <v>0</v>
      </c>
    </row>
    <row r="9" spans="1:7" x14ac:dyDescent="0.2">
      <c r="A9" s="24" t="s">
        <v>95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4" t="s">
        <v>96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4" t="s">
        <v>97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4" t="s">
        <v>98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4" t="s">
        <v>99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24" t="s">
        <v>36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15"/>
      <c r="B15" s="6"/>
      <c r="C15" s="6"/>
      <c r="D15" s="6"/>
      <c r="E15" s="6"/>
      <c r="F15" s="6"/>
      <c r="G15" s="6"/>
    </row>
    <row r="16" spans="1:7" x14ac:dyDescent="0.2">
      <c r="A16" s="14" t="s">
        <v>100</v>
      </c>
      <c r="B16" s="38">
        <f>SUM(B17:B23)</f>
        <v>76252576</v>
      </c>
      <c r="C16" s="38">
        <f t="shared" ref="C16:G16" si="3">SUM(C17:C23)</f>
        <v>24371965.509999998</v>
      </c>
      <c r="D16" s="38">
        <f t="shared" si="3"/>
        <v>100624541.50999999</v>
      </c>
      <c r="E16" s="38">
        <f t="shared" si="3"/>
        <v>94533418.530000001</v>
      </c>
      <c r="F16" s="38">
        <f t="shared" si="3"/>
        <v>94030985.799999997</v>
      </c>
      <c r="G16" s="38">
        <f t="shared" si="3"/>
        <v>6091122.9799999893</v>
      </c>
    </row>
    <row r="17" spans="1:7" x14ac:dyDescent="0.2">
      <c r="A17" s="24" t="s">
        <v>101</v>
      </c>
      <c r="B17" s="6">
        <v>0</v>
      </c>
      <c r="C17" s="6">
        <v>0</v>
      </c>
      <c r="D17" s="6">
        <f t="shared" ref="D17:D23" si="4">+B17+C17</f>
        <v>0</v>
      </c>
      <c r="E17" s="6">
        <v>0</v>
      </c>
      <c r="F17" s="6">
        <v>0</v>
      </c>
      <c r="G17" s="6">
        <f t="shared" ref="G17:G23" si="5">+D17-E17</f>
        <v>0</v>
      </c>
    </row>
    <row r="18" spans="1:7" x14ac:dyDescent="0.2">
      <c r="A18" s="24" t="s">
        <v>102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24" t="s">
        <v>103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24" t="s">
        <v>104</v>
      </c>
      <c r="B20" s="6">
        <v>76252576</v>
      </c>
      <c r="C20" s="6">
        <v>24371965.509999998</v>
      </c>
      <c r="D20" s="6">
        <v>100624541.50999999</v>
      </c>
      <c r="E20" s="6">
        <v>94533418.530000001</v>
      </c>
      <c r="F20" s="6">
        <v>94030985.799999997</v>
      </c>
      <c r="G20" s="6">
        <v>6091122.9799999893</v>
      </c>
    </row>
    <row r="21" spans="1:7" x14ac:dyDescent="0.2">
      <c r="A21" s="24" t="s">
        <v>105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24" t="s">
        <v>106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24" t="s">
        <v>107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 x14ac:dyDescent="0.2">
      <c r="A24" s="15"/>
      <c r="B24" s="6"/>
      <c r="C24" s="6"/>
      <c r="D24" s="6"/>
      <c r="E24" s="6"/>
      <c r="F24" s="6"/>
      <c r="G24" s="6"/>
    </row>
    <row r="25" spans="1:7" x14ac:dyDescent="0.2">
      <c r="A25" s="14" t="s">
        <v>108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x14ac:dyDescent="0.2">
      <c r="A26" s="24" t="s">
        <v>109</v>
      </c>
      <c r="B26" s="6">
        <v>0</v>
      </c>
      <c r="C26" s="6">
        <v>0</v>
      </c>
      <c r="D26" s="6">
        <f t="shared" ref="D26:D34" si="6">+B26+C26</f>
        <v>0</v>
      </c>
      <c r="E26" s="6">
        <v>0</v>
      </c>
      <c r="F26" s="6">
        <v>0</v>
      </c>
      <c r="G26" s="6">
        <f t="shared" ref="G26:G34" si="7">+D26-E26</f>
        <v>0</v>
      </c>
    </row>
    <row r="27" spans="1:7" x14ac:dyDescent="0.2">
      <c r="A27" s="24" t="s">
        <v>110</v>
      </c>
      <c r="B27" s="6">
        <v>0</v>
      </c>
      <c r="C27" s="6">
        <v>0</v>
      </c>
      <c r="D27" s="6">
        <f t="shared" si="6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4" t="s">
        <v>111</v>
      </c>
      <c r="B28" s="6">
        <v>0</v>
      </c>
      <c r="C28" s="6">
        <v>0</v>
      </c>
      <c r="D28" s="6">
        <f t="shared" si="6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4" t="s">
        <v>112</v>
      </c>
      <c r="B29" s="6">
        <v>0</v>
      </c>
      <c r="C29" s="6">
        <v>0</v>
      </c>
      <c r="D29" s="6">
        <f t="shared" si="6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4" t="s">
        <v>113</v>
      </c>
      <c r="B30" s="6">
        <v>0</v>
      </c>
      <c r="C30" s="6">
        <v>0</v>
      </c>
      <c r="D30" s="6">
        <f t="shared" si="6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4" t="s">
        <v>114</v>
      </c>
      <c r="B31" s="6">
        <v>0</v>
      </c>
      <c r="C31" s="6">
        <v>0</v>
      </c>
      <c r="D31" s="6">
        <f t="shared" si="6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24" t="s">
        <v>115</v>
      </c>
      <c r="B32" s="6">
        <v>0</v>
      </c>
      <c r="C32" s="6">
        <v>0</v>
      </c>
      <c r="D32" s="6">
        <f t="shared" si="6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24" t="s">
        <v>116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4" t="s">
        <v>117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15"/>
      <c r="B35" s="6"/>
      <c r="C35" s="6"/>
      <c r="D35" s="6"/>
      <c r="E35" s="6"/>
      <c r="F35" s="6"/>
      <c r="G35" s="6"/>
    </row>
    <row r="36" spans="1:7" x14ac:dyDescent="0.2">
      <c r="A36" s="14" t="s">
        <v>118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</row>
    <row r="37" spans="1:7" x14ac:dyDescent="0.2">
      <c r="A37" s="24" t="s">
        <v>119</v>
      </c>
      <c r="B37" s="6">
        <v>0</v>
      </c>
      <c r="C37" s="6">
        <v>0</v>
      </c>
      <c r="D37" s="6">
        <f t="shared" ref="D37:D40" si="8">+B37+C37</f>
        <v>0</v>
      </c>
      <c r="E37" s="6">
        <v>0</v>
      </c>
      <c r="F37" s="6">
        <v>0</v>
      </c>
      <c r="G37" s="6">
        <f t="shared" ref="G37:G40" si="9">+D37-E37</f>
        <v>0</v>
      </c>
    </row>
    <row r="38" spans="1:7" ht="22.5" x14ac:dyDescent="0.2">
      <c r="A38" s="24" t="s">
        <v>120</v>
      </c>
      <c r="B38" s="6">
        <v>0</v>
      </c>
      <c r="C38" s="6">
        <v>0</v>
      </c>
      <c r="D38" s="6">
        <f t="shared" si="8"/>
        <v>0</v>
      </c>
      <c r="E38" s="6">
        <v>0</v>
      </c>
      <c r="F38" s="6">
        <v>0</v>
      </c>
      <c r="G38" s="6">
        <f t="shared" si="9"/>
        <v>0</v>
      </c>
    </row>
    <row r="39" spans="1:7" x14ac:dyDescent="0.2">
      <c r="A39" s="24" t="s">
        <v>121</v>
      </c>
      <c r="B39" s="6">
        <v>0</v>
      </c>
      <c r="C39" s="6">
        <v>0</v>
      </c>
      <c r="D39" s="6">
        <f t="shared" si="8"/>
        <v>0</v>
      </c>
      <c r="E39" s="6">
        <v>0</v>
      </c>
      <c r="F39" s="6">
        <v>0</v>
      </c>
      <c r="G39" s="6">
        <f t="shared" si="9"/>
        <v>0</v>
      </c>
    </row>
    <row r="40" spans="1:7" x14ac:dyDescent="0.2">
      <c r="A40" s="24" t="s">
        <v>122</v>
      </c>
      <c r="B40" s="6">
        <v>0</v>
      </c>
      <c r="C40" s="6">
        <v>0</v>
      </c>
      <c r="D40" s="6">
        <f t="shared" si="8"/>
        <v>0</v>
      </c>
      <c r="E40" s="6">
        <v>0</v>
      </c>
      <c r="F40" s="6">
        <v>0</v>
      </c>
      <c r="G40" s="6">
        <f t="shared" si="9"/>
        <v>0</v>
      </c>
    </row>
    <row r="41" spans="1:7" x14ac:dyDescent="0.2">
      <c r="A41" s="15"/>
      <c r="B41" s="6"/>
      <c r="C41" s="6"/>
      <c r="D41" s="6"/>
      <c r="E41" s="6"/>
      <c r="F41" s="6"/>
      <c r="G41" s="6"/>
    </row>
    <row r="42" spans="1:7" x14ac:dyDescent="0.2">
      <c r="A42" s="17" t="s">
        <v>77</v>
      </c>
      <c r="B42" s="8">
        <f>+B6+B16+B25+B36</f>
        <v>76252576</v>
      </c>
      <c r="C42" s="8">
        <f t="shared" ref="C42:G42" si="10">+C6+C16+C25+C36</f>
        <v>24371965.509999998</v>
      </c>
      <c r="D42" s="8">
        <f t="shared" si="10"/>
        <v>100624541.50999999</v>
      </c>
      <c r="E42" s="8">
        <f t="shared" si="10"/>
        <v>94533418.530000001</v>
      </c>
      <c r="F42" s="8">
        <f t="shared" si="10"/>
        <v>94030985.799999997</v>
      </c>
      <c r="G42" s="8">
        <f t="shared" si="10"/>
        <v>6091122.9799999893</v>
      </c>
    </row>
    <row r="44" spans="1:7" x14ac:dyDescent="0.2">
      <c r="A44" s="36" t="s">
        <v>132</v>
      </c>
    </row>
    <row r="51" spans="1:6" ht="48" customHeight="1" x14ac:dyDescent="0.2">
      <c r="A51" s="62" t="s">
        <v>133</v>
      </c>
      <c r="B51" s="62"/>
      <c r="C51" s="37"/>
      <c r="D51" s="62" t="s">
        <v>134</v>
      </c>
      <c r="E51" s="62"/>
      <c r="F51" s="62"/>
    </row>
  </sheetData>
  <sheetProtection formatCells="0" formatColumns="0" formatRows="0" autoFilter="0"/>
  <mergeCells count="4">
    <mergeCell ref="G2:G3"/>
    <mergeCell ref="A1:G1"/>
    <mergeCell ref="A51:B51"/>
    <mergeCell ref="D51:F51"/>
  </mergeCells>
  <printOptions horizontalCentered="1"/>
  <pageMargins left="0.25" right="0.25" top="0.75" bottom="0.75" header="0.3" footer="0.3"/>
  <pageSetup scale="82" orientation="landscape" r:id="rId1"/>
  <ignoredErrors>
    <ignoredError sqref="G7:G14 B42:G42 D7:D40 G17:G4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2024-01-16T19:33:14Z</cp:lastPrinted>
  <dcterms:created xsi:type="dcterms:W3CDTF">2014-02-10T03:37:14Z</dcterms:created>
  <dcterms:modified xsi:type="dcterms:W3CDTF">2024-02-29T19:43:12Z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